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<sst xmlns="http://schemas.openxmlformats.org/spreadsheetml/2006/main" count="517" uniqueCount="315">
  <si>
    <t>PATOLOGÍA INFECCIOSA RESPIRATORIA, SISTÉMICA Y NEUROLÓGICA EN LA INFANCIA, Y RESPUESTA INMUNOLÓGICA DEL HUÉSPED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</si>
  <si>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</si>
  <si>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</si>
  <si>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</si>
  <si>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</si>
  <si>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</si>
  <si>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</si>
  <si>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</si>
  <si>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</si>
  <si>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</si>
  <si>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</si>
  <si>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</si>
  <si>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</si>
  <si>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</si>
  <si>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</si>
  <si>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</si>
  <si>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</si>
  <si>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</si>
  <si>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</si>
  <si>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</si>
  <si>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Lopez, JN; Grasa, C; Calvo, C; Lopez-Hortelano, MG</t>
  </si>
  <si>
    <t>Long-term symptoms of COVID-19 in children</t>
  </si>
  <si>
    <t>ACTA PAEDIATRICA</t>
  </si>
  <si>
    <t>Letter</t>
  </si>
  <si>
    <t>[Nogueira Lopez, Javier; Grasa, Carlos; Calvo, Cristina; Garcia Lopez-Hortelano, Milagros] La Paz Univ Hosp, Dept Paediat Infect &amp; Trop Dis, Madrid, Spain</t>
  </si>
  <si>
    <t>Lopez, JN (corresponding author), La Paz Univ Hosp, Dept Paediat Infect &amp; Trop Dis, Madrid, Spain.</t>
  </si>
  <si>
    <t>0803-5253</t>
  </si>
  <si>
    <t>JUL</t>
  </si>
  <si>
    <t>Tapiador, MAM; Alcala, FJC; Alonso, AR; Rey, CC</t>
  </si>
  <si>
    <t>Children with medical complexity. What is the way?</t>
  </si>
  <si>
    <t>ANALES DE PEDIATRIA</t>
  </si>
  <si>
    <t>[Tapiador, Miguel Angel Monroy] Univ Reina Victoria, Ctr Salud, Madrid, Spain; [Alcala, Francisco Jose Climent; Alonso, Aroa Rodriguez; Rey, Cristina Calvo] Hosp Univ Infantil La Paz, Serv Pediat Hosp Enfermedades Infec &amp; Trop, Unidad Patol Compleja, Madrid, Spain</t>
  </si>
  <si>
    <t>Alcala, FJC (corresponding author), Hosp Univ Infantil La Paz, Serv Pediat Hosp Enfermedades Infec &amp; Trop, Unidad Patol Compleja, Madrid, Spain.</t>
  </si>
  <si>
    <t>1695-4033</t>
  </si>
  <si>
    <t>OCT</t>
  </si>
  <si>
    <t>Calvo, C; Tagarro, A; Echevarria, AM; Colomer, BF; Ballesteros, MRA; Bassat, Q; Pena, MJM</t>
  </si>
  <si>
    <t>COVID-19 pandemic. What have we learned?</t>
  </si>
  <si>
    <t>Article</t>
  </si>
  <si>
    <t>[Calvo, Cristina; Mendez Echevarria, Ana; Mellado Pena, Maria Jose] Hosp Univ La Paz, Serv Pediat Enfermedades Infecciosas &amp; Tropicales, Madrid, Spain; [Calvo, Cristina; Tagarro, Alfredo; Mendez Echevarria, Ana; Mellado Pena, Maria Jose] Red Invest Traslac Infectol Pediat RITIP, Madrid, Spain; [Tagarro, Alfredo] Inst Invest Sanitaria Hosp 12 Octubre IMAS12, Unidad Pediat Invest &amp; Ensayos Clin UPIC, Madrid, Spain; [Tagarro, Alfredo] Hosp 12 Octubre, Fdn Invest Biomed, Madrid, Spain; [Tagarro, Alfredo] Univ Europea Madrid, Hosp Univ Infanta Sofia, Serv Pediat, Madrid, Spain; [Fernandez Colomer, Belen] Soc Espanola Neonatol SENeo, Comis Infecc, Madrid, Spain; [Albanil Ballesteros, Maria Rosa] Ctr Salud Cuzco, Madrid, Spain; [Albanil Ballesteros, Maria Rosa] Assoc Espanola Pediat Atenc Primaria AEPap, Grp Patol Infecciosa, Madrid, Spain; [Bassat, Quique] Univ Barcelona, Hosp Clin, ISGlobal, Barcelona, Spain; [Bassat, Quique] Ctr Invest Saude Manhica CISM, Maputo, Mozambique; [Bassat, Quique] ICREA, Barcelona, Spain; [Bassat, Quique] Univ Barcelona, Pediat Dept, Hosp St Joan de Deu, Barcelona, Spain; [Bassat, Quique] Consorcio Invest Biomed Red Epidemiol &amp; Salud Pub, Madrid, Spain</t>
  </si>
  <si>
    <t>Calvo, C (corresponding author), Hosp Univ La Paz, Serv Pediat Enfermedades Infecciosas &amp; Tropicales, Madrid, Spain.; Calvo, C (corresponding author), Red Invest Traslac Infectol Pediat RITIP, Madrid, Spain.</t>
  </si>
  <si>
    <t>NOV</t>
  </si>
  <si>
    <t/>
  </si>
  <si>
    <t>Lopez, JN; Lozano, CG; Ruiz, CO; Garcia, LA; Falces-Romero, I; Calvo, C; Hortelano, MGL</t>
  </si>
  <si>
    <t>Telemedicine follow-ups for COVID-19: Experience in a tertiary hospital</t>
  </si>
  <si>
    <t>[Nogueira Lopez, Javier; Grasa Lozano, Carlos; Ots Ruiz, Cristina; Alonso Garcia, Luis; Calvo, Cristina; Garcia-Lopez Hortelano, Milagros] Fdn Idipaz, Hosp Univ La Paz, Serv Pediat Enfermedades Infecciosas &amp; Tropicales, Madrid, Spain; [Falces-Romero, Iker] Hosp Univ La Paz, Serv Microbiol, Madrid, Spain</t>
  </si>
  <si>
    <t>Lopez, JN (corresponding author), Fdn Idipaz, Hosp Univ La Paz, Serv Pediat Enfermedades Infecciosas &amp; Tropicales, Madrid, Spain.</t>
  </si>
  <si>
    <t>Aguilera-Alonso, D; Murias, S; Garde, AMDA; Soriano-Arandes, A; Pareja, M; Otheo, E; Moraleda, C; Tagarro, A; Calvo, C</t>
  </si>
  <si>
    <t>Prevalence of thrombotic complications in children with SARS-CoV-2</t>
  </si>
  <si>
    <t>ARCHIVES OF DISEASE IN CHILDHOOD</t>
  </si>
  <si>
    <t>[Aguilera-Alonso, David] Hosp Gen Univ Gregorio Maranon, Pediat Infect Dis Unit, Madrid, Spain; [Aguilera-Alonso, David] Hosp Gen Univ Gregorio Maranon, Inst Invest Sanitaria Gregorio Maranon IiSGM, Madrid, Spain; [Murias, Sara] Hosp La Paz, Pediat Rheumatol Dept, Madrid, Spain; [Garde, Amelia Martinez-de-Azagra] Hosp Infantil Univ Nino Jesus, Pediat Intens Care Unit, Madrid, Spain; [Soriano-Arandes, Antoni] Hosp Valle De Hebron, Pediat Infect Dis &amp; Immunodeficiencies Unit, Barcelona, Spain; [Pareja, Marta] Hosp Gen Albacete, Dept Pediat, Albacete, Spain; [Otheo, Enrique] Hosp Ramon &amp; Cajal, Dept Pediat, Madrid, Spain; [Moraleda, Cinta] Hosp Univ 12 Octubre, Pediat Infect Dis Unit, Madrid, Spain; [Moraleda, Cinta; Tagarro, Alfredo] Fdn Invest Biomed Hosp 12 Octubre, Inst Invest Octubre Imas12 12, Hosp Octubre 12, Madrid, Spain; [Tagarro, Alfredo] Hosp Univ Infanta Sofia, Pediat Dept, Madrid, Spain; [Tagarro, Alfredo] Fdn Invest, Hosp Univ Infanta Sofia &amp; Henares, Madrid, Spain; [Tagarro, Alfredo] Univ Europea, Madrid, Spain; [Calvo, Cristina] Hosp Univ La Paz, Dept Pediat Infect &amp; Trop Dis, Madrid, Spain</t>
  </si>
  <si>
    <t>Aguilera-Alonso, D (corresponding author), Hosp Gen Univ Gregorio Maranon, Dept Pediat, Madrid 28009, Spain.</t>
  </si>
  <si>
    <t>0003-9888</t>
  </si>
  <si>
    <t>Sainz, T; Udaondo, C; Mendez-Echevarria, A; Calvo, C</t>
  </si>
  <si>
    <t>Lung Ultrasound for Evaluation of COVID-19 in Children</t>
  </si>
  <si>
    <t>ARCHIVOS DE BRONCONEUMOLOGIA</t>
  </si>
  <si>
    <t>[Sainz, Talia; Udaondo, Clara; Mendez-Echevarria, Ana; Calvo, Cristina] Hosp Univ La Paz, Pediat &amp; Infect Dis Unit, Madrid, Spain; [Sainz, Talia; Udaondo, Clara; Mendez-Echevarria, Ana; Calvo, Cristina] Fdn IdiPaz, Madrid, Spain; [Sainz, Talia; Mendez-Echevarria, Ana; Calvo, Cristina] Translat Res Network Pediat Infect Dis RITIP, Madrid, Spain</t>
  </si>
  <si>
    <t>Sainz, T (corresponding author), Hosp Univ La Paz, Pediat &amp; Infect Dis Unit, Madrid, Spain.; Sainz, T (corresponding author), Fdn IdiPaz, Madrid, Spain.; Sainz, T (corresponding author), Translat Res Network Pediat Infect Dis RITIP, Madrid, Spain.</t>
  </si>
  <si>
    <t>0300-2896</t>
  </si>
  <si>
    <t>JAN</t>
  </si>
  <si>
    <t>Tapiador, MAM; Alcala, FJC; Alonso, AR; Amores, CM; Pena, MJM; Rey, CC</t>
  </si>
  <si>
    <t>Current situation of children with medical complexity: An experience between primary and hospital care</t>
  </si>
  <si>
    <t>ATENCION PRIMARIA</t>
  </si>
  <si>
    <t>[Monroy Tapiador, Miguel Angel] Ctr Salud Univ Reina Victoria, Madrid, Spain; [Climent Alcala, Francisco Jose; Rodriguez Alonso, Aroa; Molina Amores, Clara; Mellado Pena, Maria Jose; Calvo Rey, Cristina] Hosp Univ Infantil La Paz, Serv Pediat Hosp Enfermedades Infecciosas &amp; Trop, Unidad Patol Compleja, Madrid, Spain</t>
  </si>
  <si>
    <t>Alcala, FJC (corresponding author), Hosp Univ Infantil La Paz, Serv Pediat Hosp Enfermedades Infecciosas &amp; Trop, Unidad Patol Compleja, Madrid, Spain.</t>
  </si>
  <si>
    <t>0212-6567</t>
  </si>
  <si>
    <t>JUN-JUL</t>
  </si>
  <si>
    <t>Vasconcelos, MK; Loens, K; Sigfrid, L; Iosifidis, E; Epalza, C; Dona, D; Matheeussen, V; Papachristou, S; Roilides, E; Gijon, M; Rojo, P; Minotti, C; Da Dalt, L; Islam, S; Jarvis, J; Syggelou, A; Tsolia, M; Nyang'wa, MN; Keers, S; Renk, H; Gemmel, AL; D'Amore, C; degli Atti, MC; Sanchez, CRT; Martinon-Torres, F; Burokiene, S; Goetghebuer, T; Spoulou, V; Riordan, A; Calvo, C; Gkentzi, D; Hufnagel, M; Openshaw, PJ; de Jong, MD; Koopmans, M; Goossens, H; Ieven, M; Fraaij, PLA; Giaquinto, C; Bielicki, JA; Horby, P; Sharland, M</t>
  </si>
  <si>
    <t>Aetiology of acute respiratory infection in preschool children requiring hospitalisation in Europe-results from the PED-MERMAIDS multicentre case-control study</t>
  </si>
  <si>
    <t>BMJ OPEN RESPIRATORY RESEARCH</t>
  </si>
  <si>
    <t>[Kohns Vasconcelos, Malte; Islam, Samsul; Jarvis, Jessica; Bielicki, Julia A.; Sharland, Michael] St Georges Univ London, Inst Infect &amp; Immun, Paediat Infect Dis Res Grp, London, England; [Kohns Vasconcelos, Malte] Heinrich Heine Univ Dusseldorf, Inst Med Microbiol &amp; Hosp Hyg, Dusseldorf, Germany; [Loens, Katherine; Matheeussen, Veerle] Univ Antwerp Hosp, Lab Clin Microbiol, Edegem, Belgium; [Loens, Katherine; Matheeussen, Veerle; Goossens, Herman; Ieven, Margareta] Univ Antwerp, Lab Med Microbiol Vaccine &amp; Infect Dis Inst VAXIN, Antwerp, Belgium; [Sigfrid, Louise; Horby, Peter] Univ Oxford, Ctr Trop Med &amp; Global Hlth, Nuffield Dept Med, Oxford, England; [Iosifidis, Elias; Papachristou, Savvas; Roilides, Emmanuel] Aristotle Univ Thessaloniki, Hippokrat Gen Hosp, Dept Paediat 3, Infect Dis Unit,Sch Hlth Sci, Thessaloniki, Greece; [Epalza, Cristina; Gijon, Manuel; Rojo, Pablo] Hosp Univ 12 Octubre &amp; Red Invest Traslac Infecto, Inst Invest Octubre imas12, Dept Paediat, Paediat Infect Dis Unit, Madrid, Spain; [Dona, Daniele; Minotti, Chiara] Univ Hosp Padua, Div Paediat Infect Dis, Dept Womens &amp; Childrens Hlth, Padua, Italy; [Da Dalt, Liviana] Univ Hosp Padua, Paediat Emergency Dept, Dept Womens &amp; Childrens Hlth, Padua, Italy; [Jarvis, Jessica] Univ Southampton, NIHR Southampton Biomed Res Ctr, Southampton, Hants, England; [Jarvis, Jessica] Univ Hosp Southampton NHS Fdn Trust, Southampton, Hants, England; [Syggelou, Aggeliki; Tsolia, Maria] Natl &amp; Kapodistrian Univ Athens NKUA, P&amp;A Kyriakou Childrens Hosp, Sch Med, Dept Paediat 2, Athens, Greece; [Nyirenda Nyang'wa, Maggie; Keers, Sophie] Univ Hosp Lewisham, Dept Paediat, Lewisham &amp; Greenwich NHS Trust, London, England; [Renk, Hanna; Gemmel, Anna-Lena] Univ Childrens Hosp Tubingen, Dept Paediat Cardiol Pulmonol &amp; Intens Care Med, Tubingen, Germany; [D'Amore, Carmen; Ciofi degli Atti, Marta] IRCCS Bambino Gesu Childrens Hosp, Clin Pathways &amp; Epidemiol Unit, Rome, Italy; [Rodriguez-Tenreiro Sanchez, Carmen; Martinon-Torres, Federico] Univ Santiago, Hosp Clin, Translat Paediat &amp; Infect Dis, Servizo Galego Saude, Santiago De Compostela, Spain; [Rodriguez-Tenreiro Sanchez, Carmen; Martinon-Torres, Federico] Univ Santiago de Compostela, Inst Invest Sanitaria Santiago, Genet Vaccines &amp; Infect Dis Res Grp, Santiago De Compostela, Spain; [Burokiene, Sigita] Vilnius Univ, Inst Clin Med, Clin Childrens Dis, Vilnius, Lithuania; [Goetghebuer, Tessa] St Pierre Hosp Brussels, Dept Paediat, Brussels, Belgium; [Spoulou, Vana] Natl &amp; Kapodistrian Univ Athens NKUA, Agia Sophia Childrens Hosp Athens, Sch Med, Dept Paediat 1, Athens, Greece; [Riordan, Andrew] Alder Hey Childrens Hosp, Dept Paediat Infect Dis, Liverpool, Merseyside, England; [Calvo, Cristina] La Paz Univ Hosp, Paediat &amp; Infect Dis Dept, Madrid, Spain; [Gkentzi, Despoina] Univ Gen Hosp Patras, Patras Med Sch, Dept Paediat, Patras, Greece; [Hufnagel, Markus] Univ Freiburg, Univ Med Ctr, Div Paediat Infect Dis &amp; Rheumatol, Dept Paediat &amp; Adolescent Med,Med Fac, Freiburg, Germany; [Openshaw, Peter J.] Imperial Coll London, Natl Heart &amp; Lung Div, Fac Med, London, England; [de Jong, Menno D.] Amsterdam UMC, Dept Med Microbiol, Amsterdam, Netherlands; [Koopmans, Marion] ErasmusMC, Dept Virosci, Rotterdam, Netherlands; [Fraaij, Pieter L. A.] Sophia Childrens Univ Hosp, ErasmusMC, Rotterdam, Netherlands; [Bielicki, Julia A.] Univ Basel, Childrens Hosp UKBB, Dept Infect Dis &amp; Vaccinol, Basel, Switzerland</t>
  </si>
  <si>
    <t>Vasconcelos, MK (corresponding author), St Georges Univ London, Inst Infect &amp; Immun, Paediat Infect Dis Res Grp, London, England.; Vasconcelos, MK (corresponding author), Heinrich Heine Univ Dusseldorf, Inst Med Microbiol &amp; Hosp Hyg, Dusseldorf, Germany.</t>
  </si>
  <si>
    <t>2052-4439</t>
  </si>
  <si>
    <t>e000887</t>
  </si>
  <si>
    <t>Sainz, T; Pignataro, V; Bonifazi, D; Ravera, S; Mellado, MJ; Perez-Martinez, A; Escudero, A; Ceci, A; Calvo, C</t>
  </si>
  <si>
    <t>Human Microbiome in Children, at the Crossroad of Social Determinants of Health and Personalized Medicine</t>
  </si>
  <si>
    <t>CHILDREN-BASEL</t>
  </si>
  <si>
    <t>[Sainz, Talia; Mellado, Maria Jose; Perez-Martinez, Antonio; Escudero, Adela; Calvo, Cristina] Hosp La Paz, P Castellana 261, Madrid 28046, Spain; [Sainz, Talia; Mellado, Maria Jose; Perez-Martinez, Antonio; Escudero, Adela; Calvo, Cristina] La Paz Hosp Reserach Inst IdiPAZ, P Castellana 261, Madrid 28046, Spain; [Sainz, Talia; Mellado, Maria Jose; Calvo, Cristina] Inst Salud Carlos III ISCIII, CIBER Enfermedades Infecciosas CIBERInfec, Madrid 28029, Spain; [Pignataro, Valeria; Bonifazi, Donato; Ceci, Adriana] Consorzio Valutaz Biol &amp; Farmacol, Via N Putignani 178, I-70122 Bari, Italy; [Bonifazi, Donato; Ceci, Adriana] TEDDY European Network Excellence Paediat Res, Via Luigi Porta 14, I-27100 Pavia, Italy; [Ravera, Simona] PHArmaceut Res Management SRL, Via Albert Einstein, I-26900 Lodi, Italy; [Mellado, Maria Jose; Perez-Martinez, Antonio; Calvo, Cristina] Univ Autonoma Madrid UAM, Dept Pediat, Madrid 28049, Spain</t>
  </si>
  <si>
    <t>Sainz, T (corresponding author), Hosp La Paz, P Castellana 261, Madrid 28046, Spain.; Sainz, T (corresponding author), La Paz Hosp Reserach Inst IdiPAZ, P Castellana 261, Madrid 28046, Spain.; Sainz, T (corresponding author), Inst Salud Carlos III ISCIII, CIBER Enfermedades Infecciosas CIBERInfec, Madrid 28029, Spain.</t>
  </si>
  <si>
    <t>2227-9067</t>
  </si>
  <si>
    <t>DEC</t>
  </si>
  <si>
    <t>Moraleda, C; Serna-Pascual, M; Soriano-Arandes, A; Simo, S; Epalza, C; Santos, M; Grasa, C; Rodriguez, M; Soto, B; Gallego, N; Ruiz, Y; Urretavizcaya-Martinez, M; Pareja, M; Sanz-Santaeufemia, FJ; Fumado, V; Lanaspa, M; Jordan, I; Prieto, L; Belda, S; Toral-Vazquez, B; Rincon, E; Gil-Villanueva, N; Mendez-Echevarria, A; Castillo-Serrano, A; Riviere, JG; Soler-Palacin, P; Rojo, P; Tagarro, A</t>
  </si>
  <si>
    <t>Multi-inflammatory Syndrome in Children Related to Severe Acute Respiratory Syndrome Coronavirus 2 (SARS-CoV-2) in Spain</t>
  </si>
  <si>
    <t>CLINICAL INFECTIOUS DISEASES</t>
  </si>
  <si>
    <t>[Moraleda, Cinta; Epalza, Cristina; Prieto, Luis; Rojo, Pablo] Hosp Univ 12 Octubre, Dept Pediat, Pediat Infect Dis Unit, Madrid, Spain; [Moraleda, Cinta; Serna-Pascual, Miquel; Rojo, Pablo; Tagarro, Alfredo] Inst Invest Sanitaria Hosp 12 Octubre IMAS12, Pediat Res &amp; Clin Trials Unit UPIC, Madrid, Spain; [Moraleda, Cinta; Serna-Pascual, Miquel; Rojo, Pablo; Tagarro, Alfredo] Hosp 12 Octubre, Fdn Invest Biomed, Madrid, Spain; [Moraleda, Cinta; Serna-Pascual, Miquel; Rojo, Pablo; Tagarro, Alfredo] RITIP Traslat Res Network Pediat Infect Dis, Madrid, Spain; [Soriano-Arandes, Antoni; Riviere, Jacques G.; Soler-Palacin, Pere] Hosp Univ Vall dHebron, Vall Hebron Res Inst, Pediat Infect Dis &amp; Immunodeficiencies Unit, Barcelona, Spain; [Simo, Silvia; Fumado, Victoria; Lanaspa, Miguel] St Joan de Deu Universitary Hosp Res Fdn, Infect &amp; Imported Dis Unit, Dept Pediat, Barcelona, Spain; [Santos, Mar; Rincon, Elena] Hosp Univ Gregorio Maranon, Pediat Infect Dis Unit, Madrid, Spain; [Grasa, Carlos; Mendez-Echevarria, Ana] Hosp Univ La Paz, Fdn IdiPaz, Pediat &amp; Infect Dis Unit, Pediat Dept, Madrid, Spain; [Grasa, Carlos; Mendez-Echevarria, Ana] Red Invest Traslac Infectol Pediat RITIP, Madrid, Spain; [Rodriguez, Maria] Hosp Univ Infanta Cristina, Pediat Dept, Madrid, Spain; [Soto, Beatriz] Hosp Univ Getafe, Pediat Dept, Madrid, Spain; [Gallego, Nerea] Hosp Univ Son Espases Palma Mallorca, Pediat Dept, Palma De Mallorca, Illes Baleares, Spain; [Ruiz, Yolanda] Hosp Univ San Pedro, Pediat Dept, Logrono, La Rioja, Spain; [Urretavizcaya-Martinez, Maria] Complejo Hosp Navarra, Pediat Dept, Navarra, Spain; [Pareja, Marta; Castillo-Serrano, Ana] Complejo Hosp Univ Albacete, Albacete, Castilla La Man, Spain; [Jose Sanz-Santaeufemia, Francisco] Hosp Univ Nino Jesus, Pediat Dept, Madrid, Spain; [Jordan, Iolanda] St Joan de Deu Universitary Hosp, CIBERES, Pediat Intens Care Unit, Barcelona, Spain; [Belda, Sylvia] Univ Complutense Madrid, Hosp Univ 12 Octubre, Dept Pediat,Pediat Intens Care Unit,Sch Med, Carlos III Hlth Inst,Mother Child Hlth &amp; Dev Netw, Madrid, Spain; [Toral-Vazquez, Belen] Hosp Univ 12 Octubre, Dept Pediat, Pediat Cardiol Unit, Madrid, Spain; [Gil-Villanueva, Nuria] HGU Gregorio Maranon, Dept Paediat Cardiol, Madrid, Spain; [Tagarro, Alfredo] Univ Europea Madrid, Hosp Univ Infanta Sofia, Pediat Dept, Pediat Res Grp, Madrid, Spain</t>
  </si>
  <si>
    <t>Tagarro, A (corresponding author), Hosp Infanta Sofia San Sebastian Reyes, Garcia Serv Pediat, Madrid, Spain.</t>
  </si>
  <si>
    <t>1058-4838</t>
  </si>
  <si>
    <t>MAY 1</t>
  </si>
  <si>
    <t>E397</t>
  </si>
  <si>
    <t>E401</t>
  </si>
  <si>
    <t>Benschop, KSM; Broberg, EK; Hodcroft, E; Schmitz, D; Albert, J; Baicus, A; Bailly, JL; Baldvinsdottir, G; Berginc, N; Blomqvist, S; Bottcher, S; Brytting, M; Bujaki, E; Cabrerizo, M; Celma, C; Cinek, O; Claas, ECJ; Cremer, J; Dean, J; Dembinski, JL; Demchyshyna, I; Diedrich, S; Dudman, S; Dunning, J; Dyrdak, R; Emmanouil, M; Farkas, A; De Gascun, C; Fournier, G; Georgieva, I; Gonzalez-Sanz, R; Van Hooydonk-Elving, J; Jaaskelainen, AJ; Jancauskaite, R; Keeren, K; Fischer, TK; Krokstad, S; Nikolaeva-Glomb, L; Novakova, L; Midgley, SE; Mirand, A; Molenkamp, R; Morley, U; Mossong, J; Muralyte, S; Murk, JL; Nguyen, T; Nordbo, SA; Osterback, R; Pas, S; Pellegrinelli, L; Pogka, V; Prochazka, B; Rainetova, P; Van Ranst, M; Roorda, L; Schuffenecker, I; Schuurman, R; Stoyanova, A; Templeton, K; Verweij, JJ; Voulgari-Kokota, A; Vuorinen, T; Wollants, E; Wolthers, KC; Zakikhany, K; Neher, R; Harvala, H; Simmonds, P</t>
  </si>
  <si>
    <t>Molecular Epidemiology and Evolutionary Trajectory of Emerging Echovirus 30, Europe</t>
  </si>
  <si>
    <t>EMERGING INFECTIOUS DISEASES</t>
  </si>
  <si>
    <t>[Benschop, Kimberley S. M.; Schmitz, Dennis; Cremer, Jeroen] Natl Inst Publ Hlth &amp; Environm, Bilthoven, Netherlands; [Broberg, Eeva K.] European Ctr Dis Prevent &amp; Control, Stockholm, Sweden; [Hodcroft, Emma; Neher, Richard] Univ Basel, Biozentrum, Basel, Switzerland; [Hodcroft, Emma; Neher, Richard] Swiss Inst Bioinformat, Basel, Switzerland; [Albert, Jan; Dyrdak, Robert] Karolinska Univ Hosp, Stockholm, Sweden; [Albert, Jan; Dyrdak, Robert] Karolinska Inst, Stockholm, Sweden; [Baicus, Anda] Cantacuzino, Bucharest, Romania; [Bailly, Jean-Luc; Mirand, Audrey] CHU Clermont Ferrand, Natl Reference Ctr Enteroviruses &amp; Parechoviruses, Clermont Ferrand, France; [Baldvinsdottir, Gudrun] Landspitali Natl Univ Hosp, Reykjavik, Iceland; [Berginc, Natasa] Natl Lab Hlth Environm &amp; Food, Ljubljana, Slovenia; [Blomqvist, Soile] Natl Inst Hlth &amp; Welf, Helsinki, Finland; [Bottcher, Sindy; Diedrich, Sabine; Keeren, Kathrin] Robert Koch Inst, Berlin, Germany; [Bottcher, Sindy; Brytting, Mia; Zakikhany, Katherina] Publ Hlth Agcy Sweden, Solna, Sweden; [Bujaki, Erika; Farkas, Agnes] Natl Publ Hlth Ctr, Budapest, Hungary; [Cabrerizo, Maria; Gonzalez-Sanz, Ruben] Inst Salud Carlos III, Madrid, Spain; [Celma, Cristina; Dunning, Jake] Publ Hlth England, Colindale, England; [Dudman, Susanne] Univ Oslo, Oslo, Norway; [Dudman, Susanne] Oslo Univ Hosp, Oslo, Norway; [Cinek, Ondrej] Charles Univ Prague, Prague, Czech Republic; [Claas, Eric C. J.] Leiden Univ Med Ctr, Leiden, Netherlands; [Dean, Jonathan; De Gascun, Cillian; Morley, Ursula] Univ Coll Dublin, Dublin, Ireland; [Dembinski, Jennifer L.; Dudman, Susanne] Norwegian Inst Publ Hlth, World Hlth Org Natl Polio Entero Reference Lab, Oslo, Norway; [Demchyshyna, Iryna] Minist Hlth Ukraine, Publ Hlth Ctr, Kiev, Ukraine; [Emmanouil, Mary; Pogka, Vassiliki; Voulgari-Kokota, Androniki] Hellenic Pasteur Inst, Athens, Greece; [Fournier, Guillaume; Mossong, Joel; Nguyen, Trung] Lab Natl Sante, Dudelange, Luxembourg; [Georgieva, Irina; Nikolaeva-Glomb, Lubomira; Stoyanova, Asya] Natl Ctr Infect &amp; Parasit Dis, Sofia, Bulgaria; [Van Hooydonk-Elving, Jolanda; Pas, Suzan] Microvida, Breda, Netherlands; [Jaaskelainen, Anne J.] Univ Helsinki, Helsinki, Finland; [Jaaskelainen, Anne J.] Helsinki Univ Hosp, Helsinki, Finland; [Jancauskaite, Ruta; Muralyte, Svajune] Natl Publ Hlth Surveillance Lab, Vilnius, Lithuania; [Fischer, Thea K.] Nordsjaellands Univ Hosp, Hillerod, Denmark; [Fischer, Thea K.] Statens Serum Inst, Copenhagen, Denmark; [Fischer, Thea K.] Univ Copenhagen, Copenhagen, Denmark; [Krokstad, Sidsel; Nordbo, Svein A.] Univ Hosp Trondheim, Trondheim, Norway; [Novakova, Ludmila; Rainetova, Petra] Natl Inst Publ Hlth, Prague, Czech Republic; [Midgley, Sofie E.] Statens Serum Inst, Danish WHO Natl Reference Lab Poliovirus, Copenhagen, Denmark; [Molenkamp, Richard] Erasmus MC, Rotterdam, Netherlands; [Murk, Jean-Luc; Verweij, Jaco J.] Elisabeth Tweesteden Hosp, Tilburg, Netherlands; [Nordbo, Svein A.] Norwegian Univ Sci &amp; Technol, Trondheim, Norway; [Osterback, Riikka; Vuorinen, Tytti] Turku Univ Hosp, Turku, Finland; [Pellegrinelli, Laura] Univ Milan, Milan, Italy; [Prochazka, Birgit] Austrian Agcy Hlth &amp; Food Safety, Vienna, Austria; [Van Ranst, Marc; Wollants, Elke] Katholieke Univ Leuven, Rega Inst, Leuven, Belgium; [Roorda, Lieuwe] Maasstad Ziekenhuis, Rotterdam, Netherlands; [Schuffenecker, Isabelle] Hosp Civils Lyon, Ctr Biol Est, Lyon, France; [Schuurman, Rob] Univ Med Ctr Utrecht, Utrecht, Netherlands; [Templeton, Kate] Natl Hlth Serv Scotland, Edinburgh, Midlothian, Scotland; [Vuorinen, Tytti] Univ Turku, Turku, Finland; [Wolthers, Katja C.] Amsterdam Univ Med Ctr, Amsterdam, Netherlands; [Harvala, Heli] UCL, London, England; [Harvala, Heli] Natl Hlth Serv, Colindale, England; [Simmonds, Peter] Univ Oxford, Oxford, England</t>
  </si>
  <si>
    <t>Benschop, KSM (corresponding author), Natl Inst Publ Hlth &amp; Environm, Ctr Infect Dis Res Diagnost &amp; Lab Surveillance, Ctr Infect Dis Control, POB 1, NL-3720 BA Bilthoven, Netherlands.</t>
  </si>
  <si>
    <t>1080-6040</t>
  </si>
  <si>
    <t>JUN</t>
  </si>
  <si>
    <t>Lopez, SL; del Rosal, T; Bueno, SJ; Baquero-Artigao, F</t>
  </si>
  <si>
    <t>Septicemia and meningitis associated with Haemophilus influenzae type b vaccine failure</t>
  </si>
  <si>
    <t>ENFERMEDADES INFECCIOSAS Y MICROBIOLOGIA CLINICA</t>
  </si>
  <si>
    <t>[Lopez Lopez, Sara] Complejo Hosp Univ Insular Materno Infant, Palmas Gran Canaria, Serv Pediatria, Gran Canaria, Spain; [del Rosal, Teresa; Baquero-Artigao, Fernando] Hosp Univ La Paz, Serv Pediatria Hosp Enfermedades Infe, Madrid, Spain; [Jimenez Bueno, Susana] DGSP, Unidad Tecn 5, Alcobendas, Area Unica Salud Publica, Madrid, Spain</t>
  </si>
  <si>
    <t>del Rosal, T (corresponding author), Hosp Univ La Paz, Serv Pediatria Hosp Enfermedades Infe, Madrid, Spain.</t>
  </si>
  <si>
    <t>0213-005X</t>
  </si>
  <si>
    <t>Blazquez-Gamero, D; Epalza, C; Cadenas, JAA; Gero, LC; Calvo, C; Rodriguez-Molino, P; Mendez, M; Santos, MD; Fumado, V; Guzman, MF; Soriano-Arandes, A; Jimenez, AB; Penin, M; Cobo-Vazquez, E; Pareja, M; Lobato, Z; Serna, M; Delgado, R; Moraleda, C; Tagarro, A</t>
  </si>
  <si>
    <t>Fever without source as the first manifestation of SARS-CoV-2 infection in infants less than 90 days old</t>
  </si>
  <si>
    <t>EUROPEAN JOURNAL OF PEDIATRICS</t>
  </si>
  <si>
    <t>[Blazquez-Gamero, Daniel; Epalza, Cristina; Moraleda, Cinta] Univ Complutense, Pediat Infect Dis Unit, Pediat Res &amp; Clin Trials Unit UPIC, Inst Invest Sanitaria Hosp 12 Octubre Imas12,Hosp, Madrid, Spain; [Blazquez-Gamero, Daniel; Epalza, Cristina; Calvo, Cristina; Santos, Maria del Mar; Soriano-Arandes, Antoni; Serna, Miquel; Moraleda, Cinta; Tagarro, Alfredo] Red Invest Translac Infectol Pediat RITIP, Madrid, Spain; [Cadenas, Jose Antonio Alonso; Gero, Lourdes Calleja] Hosp Univ Nino Jesus, Dept Pediat, Madrid, Spain; [Calvo, Cristina; Rodriguez-Molino, Paula] Hosp Univ La Paz, Pediat &amp; Infect Dis Dept, Fdn IdiPaz, Madrid, Spain; [Mendez, Maria] Hosp Badalona Germans Trias &amp; Pujol, Dept Pediat, Pediat Infect Dis Unit, Badalona, Spain; [Santos, Maria del Mar] Hosp Gen Univ Gregorio Maranon, Madrid, Spain; [Fumado, Victoria] Hosp St Joan de Deu, Dept Pediat, Pediat Infect Dis Unit, Barcelona, Spain; [Guzman, Maria Fernanda] Grp HM Hosp, Madrid, Spain; [Soriano-Arandes, Antoni] Hosp Univ Vall dHebron, Vall dHebron Res Inst, Pediat Infect Dis &amp; Immunodeficiencies Unit, Barcelona Hosp Campus, Barcelona, Spain; [Jimenez, Ana B.] Hosp Univ Fdn Jimenez Diaz, Madrid, Spain; [Penin, Maria] Hosp Principe Asturias, Alcala De Henares, Spain; [Cobo-Vazquez, Elvira] Hosp Univ Fdn Alcorcon, Alcorcon, Spain; [Pareja, Marta] Complejo Hosp Univ Albacete, Albacete, Spain; [Lobato, Zulema] Xarxa Assistencial Univ Manresa, Althaia, Barcelona, Spain; [Serna, Miquel; Moraleda, Cinta; Tagarro, Alfredo] Inst Invest Sanitaria Hosp 12 Octubre Imas12, Pediat Res &amp; Clin Trials Unit, Madrid, Spain; [Serna, Miquel; Moraleda, Cinta; Tagarro, Alfredo] Fdn Invest Biomed Hosp 12 Octubre, Madrid, Spain; [Delgado, Rafael] Hosp Univ 12 Octubre, Dept Microbiol, Madrid, Spain; [Tagarro, Alfredo] Univ Europea Madrid, Dept Pediat, Hosp Univ Infanta Sofia, Pediat Res Grp, Madrid, Spain</t>
  </si>
  <si>
    <t>Blazquez-Gamero, D (corresponding author), Univ Complutense, Pediat Infect Dis Unit, Pediat Res &amp; Clin Trials Unit UPIC, Inst Invest Sanitaria Hosp 12 Octubre Imas12,Hosp, Madrid, Spain.; Blazquez-Gamero, D (corresponding author), Red Invest Translac Infectol Pediat RITIP, Madrid, Spain.</t>
  </si>
  <si>
    <t>0340-6199</t>
  </si>
  <si>
    <t>Mendez-Echevarria, A; Sandor-Bajusz, KA; Calvo, C</t>
  </si>
  <si>
    <t>Severe sinus bradycardia associated with remdesivir in a child with severe SARS-COV-2 infection-reply</t>
  </si>
  <si>
    <t>Editorial Material</t>
  </si>
  <si>
    <t>[Mendez-Echevarria, Ana; Calvo, Cristina] Hosp La Paz IdiPAZ, Pediat Infect &amp; Trop Dis Dept, Traslat Res Network Pediat Infect Dis RITIP, Paseo Castellana 261, Madrid 28046, Spain; [Sandor-Bajusz, Kinga-Amalia] Univ Pecs, Dept Pediat, Sch Med, Pecs, Hungary</t>
  </si>
  <si>
    <t>Mendez-Echevarria, A (corresponding author), Hosp La Paz IdiPAZ, Pediat Infect &amp; Trop Dis Dept, Traslat Res Network Pediat Infect Dis RITIP, Paseo Castellana 261, Madrid 28046, Spain.</t>
  </si>
  <si>
    <t>MAY</t>
  </si>
  <si>
    <t>Quintana-Ortega, C; Seoane-Reula, E; Fernandez, L; Camacho, M; Olbrich, P; Neth, O; Murias, S; Udaondo, C; Remesal, A; Calvo, C; Alcobendas, R</t>
  </si>
  <si>
    <t>Colchicine treatment in children with periodic fever, aphthous stomatitis, pharyngitis, and cervical adenitis (PFAPA) syndrome: A multicenter study in Spain</t>
  </si>
  <si>
    <t>EUROPEAN JOURNAL OF RHEUMATOLOGY</t>
  </si>
  <si>
    <t>[Quintana-Ortega, Cristian; Murias, Sara; Udaondo, Clara; Remesal, Agustin; Alcobendas, Rosa] La Paz Pediat Hosp, Dept Pediat Rheumatol, Madrid, Spain; [Quintana-Ortega, Cristian; Calvo, Cristina] La Paz Pediat Hosp, Dept Pediat Infect Dis &amp; Trop Med, Madrid, Spain; [Seoane-Reula, Elena] Gregorio Maranon Childrens Hosp, Dept Pediat Allergy &amp; Immunol, Madrid, Spain; [Fernandez, Laura; Camacho, Marisol; Olbrich, Peter; Neth, Olaf] Virgen del Rocio Childrens Hosp, Dept Rheumatol &amp; Inmunol, Div Pediat Infect Dis, Seville, Spain</t>
  </si>
  <si>
    <t>Quintana-Ortega, C (corresponding author), La Paz Pediat Hosp, Dept Pediat Rheumatol, Madrid, Spain.</t>
  </si>
  <si>
    <t>2147-9720</t>
  </si>
  <si>
    <t>APR</t>
  </si>
  <si>
    <t>Lopez, MDC; Cabrerizo, M; Herrador, BRG; Masa-Calles, J; Alarcon-Linares, ME; Allende, A; Cano, EA; Boada, MIB; Gudino, EC; Fernandez-Balbuena, S; Duenas, AF; Fernandez-Garcia, MD; Hernandez, LG; Ortuzar, VG; Lopez-Perea, N; Martinez-Salcedo, E; Moreno-Docon, A; Gavin, MO; Garduno, IR; Moros, MJS; Soria, FS; Sanchez, AL; Rodriguez, BS</t>
  </si>
  <si>
    <t>An imported case of vaccine-derived poliovirus type 2, Spain in the context of the ongoing polio Public Health Emergency of International Concern, September 2021</t>
  </si>
  <si>
    <t>EUROSURVEILLANCE</t>
  </si>
  <si>
    <t>[Chirlaque Lopez, Maria Dolores; Ester Alarcon-Linares, Maria; Barranco Boada, Maria Isabel] Murcia Reg Hlth Council, Dept Epidemiol, Murcia, Spain; [Chirlaque Lopez, Maria Dolores; Martinez-Salcedo, Eduardo; Moreno-Docon, Antonio] Murcia Univ, IMIB Arrixaca, Murcia, Spain; [Chirlaque Lopez, Maria Dolores; Cabrerizo, Maria; Masa-Calles, Josefa; Lopez-Perea, Noemi; Simon Soria, Fernando] CIBER Epidemiol &amp; Publ Hlth CIBERESP, Madrid, Spain; [Cabrerizo, Maria; Dolores Fernandez-Garcia, Maria] Inst Salud Carlos III, Natl Ctr Microbiol, Natl Polio Lab, Madrid, Spain; [Guzman Herrador, Bernardo R.; Aznar Cano, Esteban; Fernandez-Balbuena, Sonia; Sierra Moros, Maria Jose; Simon Soria, Fernando; Suarez Rodriguez, Berta] Minist Hlth, Coordinating Ctr Hlth Alerts &amp; Emergencies CCAES, Directorate Gen Publ Hlth, Madrid, Spain; [Masa-Calles, Josefa; Lopez-Perea, Noemi] Carlos III Hlth Inst, Natl Ctr Epidemiol, Madrid, Spain; [Allende, Ana] CSIC, CEBAS, Food Sci &amp; Technol Dept, Res Grp Microbiol &amp; Qual Fruit &amp; Vegetables, Murcia, Spain; [Cantero Gudino, Elena; Fernandez Duenas, Ana; Limia Sanchez, Aurora] Minist Hlth, Directorate Gen Publ Hlth, Immunizat Programme Area, Madrid, Spain; [Garcia Hernandez, Laura] Canary Isl Hlth Serv, Epidemiol &amp; Prevent Serv, Publ Hlth Gen Direct, Santa Cruz De Tenerife, Spain; [Garcia Ortuzar, Visitacion] Lorca Publ Hlth Serv, Murcia, Spain; [Martinez-Salcedo, Eduardo] Univ Hosp Virgen Arrixaca, Dept Paediat, Neuropediat Unit, Murcia, Spain; [Moreno-Docon, Antonio] Hosp Clin Univ Virgen de la Arrixaca, Microbiol Serv, Murcia, Spain; [Ordobas Gavin, Maria; Rodero Garduno, Inmaculada] Sub Directorate Gen Epidemiol, Madrid, Spain; [Sierra Moros, Maria Jose] CIBER Infect Dis CIBERINFEC, Madrid, Spain</t>
  </si>
  <si>
    <t>Herrador, BRG (corresponding author), Minist Hlth, Coordinating Ctr Hlth Alerts &amp; Emergencies CCAES, Directorate Gen Publ Hlth, Madrid, Spain.</t>
  </si>
  <si>
    <t>1025-496X</t>
  </si>
  <si>
    <t>DEC 16</t>
  </si>
  <si>
    <t>Benschop, KSM; Albert, J; Anton, A; Andres, C; Aranzamendi, M; Armannsdottir, B; Bailly, JL; Baldanti, F; Baldvinsdottir, GE; Beard, S; Berginc, N; Bottcher, S; Blomqvist, S; Bubba, L; Calvo, C; Cabrerizo, M; Cavallero, A; Celma, C; Ceriotti, F; Costa, I; Cottrell, S; del Cuerpo, M; Dean, J; Dembinski, JL; Diedrich, S; Diez-Domingo, J; Dorenberg, D; Duizer, E; Dyrdak, R; Fanti, D; Farkas, A; Feeney, S; Flipse, J; De Gascun, C; Galli, C; Georgieva, I; Gifford, L; Guiomar, R; Honemann, M; Ikonen, N; Jeannoel, M; Josset, L; Keeren, K; Lopez-Labrador, FX; Maier, M; McKenna, J; Meijer, A; Mengual-Chulia, B; Midgley, SE; Mirand, A; Montes, M; Moore, C; Morley, U; Murk, JL; Nikolaeva-Glomb, L; Numanovic, S; Oggioni, M; Palminha, P; Pariani, E; Pellegrinelli, L; Piralla, A; Pietsch, C; Pineiro, L; Rabella, N; Rainetova, P; Renteria, SCU; Romero, MP; Reynders, M; Roorda, L; Savolainen-Kopra, C; Schuffenecker, I; Soynova, A; Swanink, CM; Ursic, T; Verweij, JJ; Vila, J; Vuorinen, T; Simmonds, P; Fischer, TK; Harvala, H</t>
  </si>
  <si>
    <t>Re-emergence of enterovirus D68 in Europe after easing the COVID-19 lockdown, September 2021</t>
  </si>
  <si>
    <t>[Benschop, Kimberley S. M.; Duizer, Erwin; Meijer, Adam] Natl Inst Publ Hlth &amp; Environm, Ctr Infect Dis Control, Bilthoven, Netherlands; [Albert, Jan; Dyrdak, Robert] Karolinska Univ Hosp, Dept Clin Microbiol, Stockholm, Sweden; [Albert, Jan; Dyrdak, Robert] Karolinska Inst, Dept Microbiol Tumor &amp; Cell Biol, Stockholm, Sweden; [Anton, Andres; Andres, Cristina] Vall dHebron Inst Recerca VHIR, Microbiol Dept, Resp Virus Unit, Vall dHebron Barcelona Hosp Campus, Barcelona, Spain; [Aranzamendi, Maitane; Montes, Milagrosa; Pineiro, Luis] Donostia Univ Hosp, Microbiol Dept, San Sebastian, Spain; [Aranzamendi, Maitane; Montes, Milagrosa; Pineiro, Luis] Biodonostia Hlth Res Inst, San Sebastian, Spain; [Armannsdottir, Brynja; Baldvinsdottir, Gudrun Erna] Landspitali Natl Univ Hosp, Reykjavik, Iceland; [Bailly, Jean-Luc; Mirand, Audrey] CHU Clermont Ferrand, Natl Reference Ctr Enteroviruses &amp; Parechoviruses, Clermont Ferrand, France; [Bailly, Jean-Luc; Mirand, Audrey] Univ Auvergne, LMGE UMR CNRS 6023, Equipe EPIE Epidemiol &amp; Physiopathol Infect Enter, Fac Med, Clermont Ferrand, France; [Baldanti, Fausto] Fdn IRCCS Policlin San Matteo, Microbiol &amp; Virol Dept, Pavia, Italy; [Baldanti, Fausto; Piralla, Antonio] Univ Pavia, Dept Clin Surg Diagnost &amp; Pediat Sci, Pavia, Italy; [Beard, Stuart; Celma, Cristina] UK Hlth Secur Agcy, Colindale, England; [Berginc, Natasa] Natl Lab Hlth Environm &amp; Food, Lab Publ Hlth Virol, Ljubljana, Slovenia; [Boettcher, Sindy; Diedrich, Sabine] Robert Koch Inst, Natl Reference Ctr Poliomyelitis &amp; Enteroviruses, Berlin, Germany; [Blomqvist, Soile; Ikonen, Niina; Savolainen-Kopra, Carita] Natl Inst Hlth &amp; Welf, Helsinki, Finland; [Bubba, Laura; Galli, Cristina; Pariani, Elena; Pellegrinelli, Laura; Romero, Maria P.] Univ Milan, Dept Biomed Sci Hlth, Milan, Italy; [Calvo, Cristina] Hosp Univ La Paz, Madrid, Spain; [Cabrerizo, Maria] Inst Salud Carlos III, Natl Ctr Microbiol, Enterovirus &amp; Viral Gastroenteritis Unit, Polio Natl Lab, Madrid, Spain; [Cavallero, Annalisa] ASST Monza, Lab Microbiol, San Gerardo Hosp, Monza, MB, Italy; [Ceriotti, Ferruccio; Oggioni, Massimo; Renteria, Sara Colonia Uceda] Fdn IRCCS Ca Granda Osped Maggiore Policlin, Div Clin Lab, Virol Unit, Milan, Italy; [Costa, Ines; Guiomar, Raquel; Palminha, Paula] Natl Inst Hlth INSA, Lisbon, Portugal; [Cottrell, Simon; Gifford, Laura; Moore, Catherine] Publ Hlth Wales, Cardiff, Wales; [del Cuerpo, Margarita; Rabella, Nuria] Univ Autonoma Barcelona, Microbiol Dept, Hosp Univ Santa Creu &amp; St Pau, Barcelona, Spain; [Dean, Jonathan; De Gascun, Cillian; Morley, Ursula] Univ Coll Dublin, Natl Virus Reference Lab, Dublin, Ireland; [Dembinski, Jennifer L.; Dorenberg, DagnyHaug; Numanovic, Sanela] Norwegian Inst Publ Hlth, Dept Virol, Oslo, Norway; [Diez-Domingo, Javier; Lopez-Labrador, F. Xavier; Mengual-Chulia, Beatriz] Generalitat Valenciana, Ctr Publ Hlth Res, FISABIO Publ Hlth, Valencia, Spain; [Fanti, Diana] ASST Grande Osped Metropolitano Niguarda, Chem Clin &amp; Microbiol Anal, Milan, Italy; [Farkas, Agnes] Natl Publ Hlth Ctr, Budapest, Hungary; [Feeney, Susan; McKenna, James] Royal Victoria Hosp, Reg Virus Lab, Belfast Hlth &amp; Social Care Trust BHSCT, Belfast, Antrim, North Ireland; [Flipse, Jacky; Swanink, Caroline Ma] Rijnstate, Lab Med Microbiol &amp; Immunol, Velp, Netherlands; [Georgieva, Irina; Nikolaeva-Glomb, Lubomira; Soynova, Aysa] Natl Ctr Infect &amp; Parasit Dis, Natl Reference Lab Enteroviruses, Sofia, Bulgaria; [Hoenemann, Mario; Maier, Melanie; Pietsch, Corinna] Univ Leipzig, Inst Med Microbiol &amp; Virol, Leipzig, Germany; [Jeannoel, Marion; Josset, Laurence; Schuffenecker, Isabelle] Hosp Civils Lyon, Natl Reference Ctr Enteroviruses &amp; Parechoviruses, Inst Agents Infect, Lyon, France; [Keeren, Kathrin] Robert Koch Inst, Secretary Commiss Polio Eradicat Germany, Berlin, Germany; [Lopez-Labrador, F. Xavier] Inst Salud Carlos III, CIBERESP, Madrid, Spain; [Midgley, Sofie E.] Statens Serum Inst, Danish WHO Natl Reference Lab Poliovirus, Copenhagen, Denmark; [Murk, Jean-Luc; Verweij, Jaco J.] Elisabeth Tweesteden Hosp, Tilburg, Netherlands; [Rainetova, Petra; Reynders, Marijke] Natl Inst Publ Hlth, Prague, Czech Republic; AZ St Jan Brugge Oostende AV, Lab Med, Mol Microbiol, Brugge, Belgium; [Roorda, Lieuwe] Maasstad Hosp, Rotterdam, Netherlands; [Ursic, Tina] Univ Ljubljana, Fac Med, Inst Microbiol &amp; Immunol, Ljubljana, Slovenia; [Vila, Jorgina] Hosp Univ Vall dHebron, Pediat Hospitalizat Unit, Dept Pediat, Vall dHebron Barcelona Hosp Campus, Barcelona, Spain; [Vila, Jorgina] Univ Turku, Turku Univ Hosp, Clin Microbiol, Turku, Finland; [Vuorinen, Tytti] Univ Turku, Inst Biomed, Turku, Finland; [Simmonds, Peter] Univ Oxford, Oxford, England; [Fischer, Thea K.] Univ Sothern Denmark, Odense, Denmark; [Fischer, Thea K.] Nordsjaellands Hosp, Hillerod, Denmark; [Harvala, Heli] NHS Blood &amp; Transplant, Microbiol Serv, Colindale, England; [Harvala, Heli] Univ Coll London UCL, Dept Infect &amp; Immun, London, England</t>
  </si>
  <si>
    <t>Benschop, KSM (corresponding author), Natl Inst Publ Hlth &amp; Environm, Ctr Infect Dis Control, Bilthoven, Netherlands.</t>
  </si>
  <si>
    <t>NOV 11</t>
  </si>
  <si>
    <t>de Ceano-Vivas, M; Garcia, ML; Velazquez, A; del Valle, FM; Menasalvas, A; Cilla, A; Epalza, C; Romero, MP; Cabrerizo, M; Calvo, C</t>
  </si>
  <si>
    <t>Neurodevelopmental Outcomes of Infants Younger Than 90 Days Old Following Enterovirus and Parechovirus Infections of the Central Nervous System</t>
  </si>
  <si>
    <t>FRONTIERS IN PEDIATRICS</t>
  </si>
  <si>
    <t>[de Ceano-Vivas, Maria] La Paz Univ Hosp, Pediat Emergency Dept, Madrid, Spain; [Luz Garcia, M.; Martin del Valle, Fernando] Severo Ochoa Univ Hosp, Dept Pediat, Madrid, Spain; [Velazquez, Ana] La Paz Univ Hosp, Dept Pediat, Madrid, Spain; [Menasalvas, Ana] Virgen Arixaca Univ Hosp, Dept Pediat, Murcia, Spain; [Cilla, Amaia] Burgos Univ Hosp, Dept Pediat, Burgos, Spain; [Epalza, Cristina] 12 Octubre Univ Hosp, Dept Pediat, Madrid, Spain; [Pilar Romero, M.] La Paz Univ Hosp, Dept Microbiol, Madrid, Spain; [Cabrerizo, Maria] Inst Salud Carlos III, Natl Ctr Microbiol, CIBER Epidemiol &amp; Salud Publ, Madrid, Spain; [Calvo, Cristina] La Paz Univ Hosp, Dept Pediat Infect Dis, Madrid, Spain; [Calvo, Cristina] La Paz Res Inst IdiPaz, Madrid, Spain; [Calvo, Cristina] Translat Res Network Pediat Infect Dis Red Invest, Madrid, Spain</t>
  </si>
  <si>
    <t>de Ceano-Vivas, M (corresponding author), La Paz Univ Hosp, Pediat Emergency Dept, Madrid, Spain.</t>
  </si>
  <si>
    <t>2296-2360</t>
  </si>
  <si>
    <t>SEP 28</t>
  </si>
  <si>
    <t>Fernandez-Cooke, E; Grasa, CD; Dominguez-Rodriguez, S; Tascon, AB; Sanchez-Manubens, J; Anton, J; Mercader, B; Villalobos, E; Camacho, M; Gomez, MLN; Benavent, MO; Giralt, G; Bustillo, M; Naranjo, AMB; Rocandio, B; Rodriguez-Gonzalez, M; Cuadros, EN; Santos, JA; Moreno, D; Calvo, C</t>
  </si>
  <si>
    <t>Prevalence and Clinical Characteristics of SARS-CoV-2 Confirmed and Negative Kawasaki Disease Patients During the Pandemic in Spain</t>
  </si>
  <si>
    <t>[Fernandez-Cooke, Elisa] Hosp Univ 12 Octubre, Dept Pediat, Pediat Infect Dis Unit, Madrid, Spain; [Fernandez-Cooke, Elisa; Dominguez-Rodriguez, Sara] Inst Invest Sanitaria Hosp 12 Octubre Imas12, Pediat Res &amp; Clin Trials Unit UPIC, Madrid, Spain; [Dominguez-Rodriguez, Sara; Aracil Santos, Javier; Calvo, Cristina] Hosp Univ La Paz, Dept Pediat, Pediat Infect Dis Unit, Madrid, Spain; [Barrios Tascon, Ana] Hosp Univ Infanta Sofia, Dept Pediat, Madrid, Spain; [Sanchez-Manubens, Judith; Anton, Jordi] Univ Autonoma Barcelona, Hosp Sant Joan Deu, Dept Pediat Rheumatol, Barcelona, Spain; [Mercader, Beatriz] Hosp Clin Univ Virgen Arrixaca, Dept Pediat, Murcia, Spain; [Villalobos, Enrique] Hosp Infantil Univ Nino Jesus, Dept Pediat, Madrid, Spain; [Camacho, Marisol] Hosp Virgen Rocio, Dept Pediat, Rheumatol &amp; Immunol Unit, Pediat Infect Dis, Seville, Spain; [Navarro Gomez, Maria Luisa] Hosp Univ Gregorio Maranon, Dept Pediat, Madrid, Spain; [Oltra Benavent, Manuel] Hosp Univ &amp; Politecn La Fe, Dept Pediat, Valencia, Spain; [Giralt, Gemma] Hosp Univ Vall dHebron Barcelona, Dept Pediat, Pediat Cardiol Unit, Barcelona, Spain; [Bustillo, Matilde] Hosp Univ Miguel Servet, Dept Pediat, Pediat Infect Dis Unit, Zaragoza, Spain; [Bello Naranjo, Ana Maria] Hosp Univ Materno Infantil Las Palmas Gran Canari, Dept Pediat, Canarias, Spain; [Rocandio, Beatriz] Hosp Univ Donostia, Dept Pediat, Guipuzcoa, Spain; [Rodriguez-Gonzalez, Moises] Hosp Univ Puerta Del Mar Cadiz, Dept Pediat, Cadiz, Spain; [Nunez Cuadros, Esmeralda; Moreno, David] Hosp Reg Univ Malaga, Dept Pediat, Malaga, Spain</t>
  </si>
  <si>
    <t>Fernandez-Cooke, E (corresponding author), Hosp Univ 12 Octubre, Dept Pediat, Pediat Infect Dis Unit, Madrid, Spain.; Fernandez-Cooke, E (corresponding author), Inst Invest Sanitaria Hosp 12 Octubre Imas12, Pediat Res &amp; Clin Trials Unit UPIC, Madrid, Spain.</t>
  </si>
  <si>
    <t>JAN 18</t>
  </si>
  <si>
    <t>Cendejas-Bueno, E; Peinado, H; Baquero-Artigao, F; Falces-Romero, I; Calvo-Rey, C; La Banda-Montalvo, L; Garcia-Rodriguez, J</t>
  </si>
  <si>
    <t>Off-label use of T2Candida (R) test in vitreous humor for diagnosing invasive candidiasis: a clinical report</t>
  </si>
  <si>
    <t>FUTURE MICROBIOLOGY</t>
  </si>
  <si>
    <t>[Cendejas-Bueno, Emilio; Falces-Romero, Iker; Garcia-Rodriguez, Julio] La Paz Univ Hosp, Dept Clin Microbiol, Paseo Castellana 261, Madrid 28046, Spain; [Peinado, Helena; La Banda-Montalvo, Leticia] La Paz Univ Hosp, Dept Neonatol, Paseo Castellana 261, Madrid 28046, Spain; [Baquero-Artigao, Fernando; Calvo-Rey, Cristina] La Paz Univ Hosp, Dept Pediat Infect &amp; Trop Dis, Paseo Castellana 261, Madrid 28046, Spain</t>
  </si>
  <si>
    <t>Cendejas-Bueno, E (corresponding author), La Paz Univ Hosp, Dept Clin Microbiol, Paseo Castellana 261, Madrid 28046, Spain.</t>
  </si>
  <si>
    <t>1746-0913</t>
  </si>
  <si>
    <t>Tagarro, A; Moraleda, C; Calvo, C</t>
  </si>
  <si>
    <t>Scientific Ambiguity in the Time of Coronavirus Disease 2019 Reply</t>
  </si>
  <si>
    <t>JAMA PEDIATRICS</t>
  </si>
  <si>
    <t>[Tagarro, Alfredo] Univ Europea Madrid, Inst Invest Sanitaria Hosp 12 Octubre, Hosp Univ Infanta Sofia, Dept Pediat,Pediat Res Grp,Pediat Res &amp; Clin Tria, Madrid, Spain; [Tagarro, Alfredo; Moraleda, Cinta] Fdn Invest Biomed Hosp 12 Octubre, Madrid, Spain; [Tagarro, Alfredo; Moraleda, Cinta; Calvo, Cristina] Translat Res Network Pediat Infect Dis, Madrid, Spain; [Moraleda, Cinta] Hosp Univ 12 Octubre, Inst Invest Sanitaria Hosp 12 Octubre, Dept Pediat, Pediat Infect Dis Unit, Madrid, Spain; [Calvo, Cristina] Hosp Univ La Paz, Fdn IdiPaz, European Network Excellence Pediat Clin Res, TEDDY Network,Pediat &amp; Infect Dis Unit, Madrid, Spain</t>
  </si>
  <si>
    <t>Tagarro, A (corresponding author), Hosp Univ Infanta Sofia, Pediat Dept, Paseo Europa 34, Madrid 28703, Spain.</t>
  </si>
  <si>
    <t>2168-6203</t>
  </si>
  <si>
    <t>MAR</t>
  </si>
  <si>
    <t>Tagarro, A; Epalza, C; Santos, M; Sanz-Santaeufemia, FJ; Otheo, E; Moraleda, C; Calvo, C</t>
  </si>
  <si>
    <t>Screening and Severity of Coronavirus Disease 2019 (COVID-19) in Children in Madrid, Spain</t>
  </si>
  <si>
    <t>[Tagarro, Alfredo] Univ Europea Madrid, Hosp Univ Infanta Sofia, Madrid, Spain; [Tagarro, Alfredo; Epalza, Cristina; Moraleda, Cinta] Hosp 12 Octubre, Fdn Invest Biomed, Madrid, Spain; [Epalza, Cristina; Moraleda, Cinta] Hosp Univ 12 Octubre, Pediat Infect Dis Unit, Madrid, Spain; [Santos, Mar] Hosp Univ Gregorio Maranon, Pediat Infect Dis Unit, Madrid, Spain; [Sanz-Santaeufemia, Francisco Jose] Hosp Univ Nino Jesus, Pediat Dept, Madrid, Spain; [Otheo, Enrique] Hosp Univ Ramon y Cajal, Pediat Dept, Madrid, Spain; [Calvo, Cristina] Hosp Univ La Paz, Pediat &amp; Infect Dis Unit, Madrid, Spain; [Calvo, Cristina] Fdn IdiPaz, Madrid, Spain; [Calvo, Cristina] European Network Excellence Pediat Clin Res, Madrid, Spain; [Calvo, Cristina] Red Invest Traslac Infectol Pediat, Madrid, Spain</t>
  </si>
  <si>
    <t>Tagarro, A (corresponding author), Hosp Infanta Sofia San Sebastian Reyes, Serv Pediat, Madrid, Spain.</t>
  </si>
  <si>
    <t>Colmenero-Velazquez, A; Esteso, G; del Rosal, T; Apalategui, AC; Reyburn, H; Lopez-Granados, E</t>
  </si>
  <si>
    <t>Marked changes in innate immunity associated with a mild course of COVID-19 in identical twins with athymia and absent circulating T cells</t>
  </si>
  <si>
    <t>JOURNAL OF ALLERGY AND CLINICAL IMMUNOLOGY</t>
  </si>
  <si>
    <t>[Colmenero-Velazquez, Argentina; Lopez-Granados, Eduardo] La Paz Univ Hosp, Dept Immunol, Madrid, Spain; [Esteso, Gloria; Apalategui, Ane Calvo; Reyburn, Hugh] CNB CSIC, Dept Immunol &amp; Oncol, Madrid, Spain; [del Rosal, Teresa] La Paz Univ Hosp, Pediat Infect Dis Dept, Madrid, Spain; [del Rosal, Teresa] IdiPAZ, La Paz Inst Biomed Res, Pediat Resp Syst &amp; Neurol Infect &amp; Host Immune Re, Madrid, Spain; [del Rosal, Teresa; Lopez-Granados, Eduardo] Rare Dis Network Res Ctr CIBERER U767, Madrid, Spain; [Lopez-Granados, Eduardo] IdiPAZ, La Paz Inst Biomed Res, Lymphocyte Pathophysiol Grp, Madrid, Spain</t>
  </si>
  <si>
    <t>Lopez-Granados, E (corresponding author), La Paz Univ Hosp, Dept Immunol, Madrid, Spain.; Lopez-Granados, E (corresponding author), Rare Dis Network Res Ctr CIBERER U767, Madrid, Spain.; Lopez-Granados, E (corresponding author), IdiPAZ, La Paz Inst Biomed Res, Lymphocyte Pathophysiol Grp, Madrid, Spain.</t>
  </si>
  <si>
    <t>0091-6749</t>
  </si>
  <si>
    <t>FEB</t>
  </si>
  <si>
    <t>Alonso, L; Mendez-Echevarria, A; Rudilla, F; Mozo, Y; Soler-Palacin, P; Sisinni, L; Bueno, D; Riviere, J; de Paz, R; Sanchez-Zapardiel, E; Querol, S; Rodriguez-Pena, R; Lopez-Granados, E; Gimeno, R; de Heredia, CD; Perez-Martinez, A</t>
  </si>
  <si>
    <t>Failure of Viral-Specific T Cells Administered in Pre-transplant Settings in Children with Inborn Errors of Immunity</t>
  </si>
  <si>
    <t>JOURNAL OF CLINICAL IMMUNOLOGY</t>
  </si>
  <si>
    <t>[Alonso, Laura; Diaz de Heredia, Cristina] Hosp Valle De Hebron, HSCT Dept, Barcelona, Spain; [Mendez-Echevarria, Ana] La Paz Univ Hosp, Paediat Infect Dis Dept, Madrid, Spain; [Mendez-Echevarria, Ana] Translat Res Network Pediat Infect Dis RITIP, Paseo Castellana 261, Madrid 28046, Spain; [Rudilla, Francesc] Banc Sang &amp; Teixits, Immunogenet &amp; Histocompatibil Lab, Barcelona, Spain; [Soler-Palacin, Pere; Riviere, Jacques] Univ Autonoma Barcelona, Pediat Infect Dis &amp; Immunodeficiencies Unit, Vall dHebron Res Inst, Hosp Univ Vall dHebron, Barcelona, Spain; [Soler-Palacin, Pere; Riviere, Jacques] Jeffrey Model Fdn Excellence Ctr, Barcelona, Spain; [Mozo, Yasmina; Sisinni, Luisa; Bueno, David; Perez-Martinez, Antonio] La Paz Univ Hosp, Paediat Hematooncol Dept, Madrid, Spain; [Mozo, Yasmina; Sisinni, Luisa; Bueno, David; Perez-Martinez, Antonio] La Paz Inst Hlth Res IdiPAZ, Translat Res Pediat Oncol Hematopoiet Transplanta, Madrid, Spain; [de Paz, Raquel] La Paz Univ Hosp, Dept Hematol, Madrid, Spain; [Sanchez-Zapardiel, Elena; Rodriguez-Pena, Rebeca; Lopez-Granados, Eduardo] La Paz Univ Hosp, Dept Immunol, Madrid, Spain; [Sanchez-Zapardiel, Elena; Rodriguez-Pena, Rebeca; Lopez-Granados, Eduardo] IdiPAZ Inst Hlth Res, Madrid, Spain; [Querol, Sergi] Ctr Freder Duran &amp; Jorda, Cellular Therapy Unit, Cord Blood Bank, Barcelona, Spain; [Gimeno, Ramon] Hosp Mar, Dept Pathol, Immunol Lab, Barcelona, Spain</t>
  </si>
  <si>
    <t>Mendez-Echevarria, A (corresponding author), La Paz Univ Hosp, Paediat Infect Dis Dept, Madrid, Spain.; Mendez-Echevarria, A (corresponding author), Translat Res Network Pediat Infect Dis RITIP, Paseo Castellana 261, Madrid 28046, Spain.</t>
  </si>
  <si>
    <t>0271-9142</t>
  </si>
  <si>
    <t>Torres-Fernandez, D; Casellas, A; Mellado, MJ; Calvo, C; Bassat, Q</t>
  </si>
  <si>
    <t>Acute bronchiolitis and respiratory syncytial virus seasonal transmission during the COVID-19 pandemic in Spain: A national perspective from the pediatric Spanish Society (AEP)</t>
  </si>
  <si>
    <t>JOURNAL OF CLINICAL VIROLOGY</t>
  </si>
  <si>
    <t>[Torres-Fernandez, David; Casellas, Aina; Bassat, Quique] Hosp Clin Univ Barcelona, ISGlobal, Barcelona, Spain; [Bassat, Quique] Ctr Invest Saude Manh CISM, Maputo, Mozambique; [Bassat, Quique] ICREA, Pg Lluis Co 23, Barcelona 08010, Spain; [Bassat, Quique] Univ Barcelona, Pediat Dept, Hosp St Joan de Deu, Barcelona, Spain; [Bassat, Quique] Consorcio Invest Biomed Red Epidemiol &amp; Salud Pab, Madrid, Spain; [Jose Mellado, Maria; Calvo, Cristina] Univ Hosp La Paz, Pediat Dept, Pediat Infect Dis Unit, Madrid, Spain; [Jose Mellado, Maria; Calvo, Cristina] Fdn IdiPaz, Translat Res Network Pediat Infect Dis RITTP, Madrid, Spain; [Jose Mellado, Maria; Calvo, Cristina; Bassat, Quique] Asociac Espanola Pediat AEP, Madrid, Spain</t>
  </si>
  <si>
    <t>Torres-Fernandez, D; Bassat, Q (corresponding author), Hosp Clin Univ Barcelona, ISGlobal, Barcelona, Spain.; Bassat, Q (corresponding author), Ctr Invest Saude Manh CISM, Maputo, Mozambique.; Bassat, Q (corresponding author), ICREA, Pg Lluis Co 23, Barcelona 08010, Spain.; Bassat, Q (corresponding author), Univ Barcelona, Pediat Dept, Hosp St Joan de Deu, Barcelona, Spain.; Bassat, Q (corresponding author), Consorcio Invest Biomed Red Epidemiol &amp; Salud Pab, Madrid, Spain.; Bassat, Q (corresponding author), Asociac Espanola Pediat AEP, Madrid, Spain.</t>
  </si>
  <si>
    <t>1386-6532</t>
  </si>
  <si>
    <t>Grasa, CD; Gomez-Gil, MR; Pacheco, SS; del Rosal, T; Moreno, F; Gerig, N; Fernandez, BO; Calvo, C; Baquero-Artigao, F</t>
  </si>
  <si>
    <t>Compassionate use of cefiderocol for VIM metallo-beta-lactamase-producing Pseudomonas aeruginosa infection in a toddler with Burkitt lymphoma</t>
  </si>
  <si>
    <t>JOURNAL OF GLOBAL ANTIMICROBIAL RESISTANCE</t>
  </si>
  <si>
    <t>[Grasa, Carlos D.; del Rosal, Teresa] Hosp Univ La Paz, Pediat Infect Dis Dept, Madrid, Spain; [Gomez-Gil, Maria Rosa; Gerig, Nathalia; Calvo, Cristina; Baquero-Artigao, Fernando] Hosp Univ La Paz, Dept Microbiol, Madrid, Spain; [Pacheco, Sonsoles San Roman; Fernandez, Barbara Ochoa] Hosp Univ La Paz, Pediat Hematol &amp; Oncol Dept, Madrid, Spain; [Moreno, Francisco] Hosp Univ La Paz, Dept Pharm, Madrid, Spain</t>
  </si>
  <si>
    <t>Grasa, CD (corresponding author), Hosp Infantil La Paz, Dept Infectol Pediat, Madrid 28046, Spain.</t>
  </si>
  <si>
    <t>2213-7165</t>
  </si>
  <si>
    <t>SEP</t>
  </si>
  <si>
    <t>Martinez-Planas, A; Baquero-Artigao, F; Santiago, B; Fortuny, C; Mendez-Echevarria, A; Del Rosal, T; Bustillo-Alonso, M; Gale, I; Guerrero, C; Blazquez-Gamero, D; Canet, A; Lillo, M; Calavia, O; Cuadros, EN; Falcon-Neyra, L; Soriano-Arandes, A; Van Ingen, J; Tebruegge, M; Noguera-Julian, A</t>
  </si>
  <si>
    <t>Interferon-Gamma Release Assays Differentiate between Mycobacterium avium Complex and Tuberculous Lymphadenitis in Children</t>
  </si>
  <si>
    <t>JOURNAL OF PEDIATRICS</t>
  </si>
  <si>
    <t>[Martinez-Planas, Aina; Fortuny, Claudia; Noguera-Julian, Antoni] Inst Recerca St Joan Deu, Dept Pediat, Infect Dis &amp; Syst Inflammatory Response Pediat, Infect Dis Unit, Barcelona, Spain; [Baquero-Artigao, Fernando; Mendez-Echevarria, Ana; Del Rosal, Teresa] Hosp Univ La Paz, Pediat &amp; Infect Dis Unit, Madrid, Spain; [Baquero-Artigao, Fernando; Mendez-Echevarria, Ana; Del Rosal, Teresa] Fdn IdiPaz, Madrid, Spain; [Baquero-Artigao, Fernando; Santiago, Begona; Fortuny, Claudia; Mendez-Echevarria, Ana; Del Rosal, Teresa; Blazquez-Gamero, Daniel; Noguera-Julian, Antoni] Translat Res Network Pediat Infect Dis RITIP, Madrid, Spain; [Santiago, Begona] Univ Hosp Gregorio Maranon, Dept Pediat Infect Dis, Madrid, Spain; [Santiago, Begona] Gregorio Maranon Res Inst, Madrid, Spain; [Fortuny, Claudia; Noguera-Julian, Antoni] Ctr Biomed Network Res Epidemiol &amp; Publ Hlth CIBE, Madrid, Spain; [Fortuny, Claudia; Noguera-Julian, Antoni] Univ Barcelona, Dept Pediat, Barcelona, Spain; [Bustillo-Alonso, Matilde; Gale, Ines; Guerrero, Carmelo] Hosp Univ Miguel Servet, Pediat Dept, Zaragoza, Spain; [Blazquez-Gamero, Daniel; Canet, Anna] Hosp Univ 12 Octubre, Dept Pediat, Pediat Infect Dis Unit, Madrid, Spain; [Blazquez-Gamero, Daniel] Inst Invest Sanitaria Hosp 12 Octubre IMAS12, Pediat Res &amp; Clin Trials Unit UPIC, Madrid, Spain; [Blazquez-Gamero, Daniel] Fdn Invest Biomed Hosp 12 Octubre, Madrid, Spain; [Lillo, Miguel] Hosp Gen Univ Albacete, Pediat Dept, Albacete, Spain; [Calavia, Olga] Hosp Univ Joan XXIII, Pediat Dept, Tarragona, Spain; [Nunez Cuadros, Esmeralda] Hosp Reg Univ Maternoinfantil Malaga, Div Pediat Rheumatol, Malaga, Spain; [Falcon-Neyra, Lola] Hosp Univ Virgen Rocio, Inst Biomed, Pediat Infect Dis Rheumatol &amp; Immunol Unit, Seville, Spain; [Soriano-Arandes, Antoni] Vall dHebron Hosp Univ, Pediat Infect Dis &amp; Immunodeficiencies Unit, Barcelona, Spain; [Soriano-Arandes, Antoni] Vall dHebron Hosp Univ, Vall dHebron Inst Recerca VHIR, Infect Immunocompromissed Child Res Grp, Barcelona, Spain; [Soriano-Arandes, Antoni] Univ Autonoma Barcelona, Bellaterra, Spain; [Van Ingen, Jakko] Radboud Univ Nijmegen, Radboudumc Ctr Infect Dis, Med Ctr, Dept Med Microbiol, Nijmegen, Netherlands; [Tebruegge, Marc] Guys &amp; St Thomas NHS Fdn Trust, Evelina London Childrens Hosp, Dept Paediat Infect Dis &amp; Immunol, London, England; [Tebruegge, Marc] Univ Melbourne, Dept Pediat, Parkville, Vic, Australia; [Tebruegge, Marc] UCL, Dept Infect Immun &amp; Inflammat, UCL Great Ormond St Inst Child Hlth, London, England</t>
  </si>
  <si>
    <t>Noguera-Julian, A (corresponding author), Hosp St Joan Deu, Pediat Dept, Infect Dis Unit, Passeig St Joan Diu 2, Esplugues 08950, Spain.</t>
  </si>
  <si>
    <t>0022-3476</t>
  </si>
  <si>
    <t>+</t>
  </si>
  <si>
    <t>Calvo, C; Udaondo, C</t>
  </si>
  <si>
    <t>COVID-19 in Children With Rheumatic Diseases in the Spanish National Cohort EPICO-AEP</t>
  </si>
  <si>
    <t>JOURNAL OF RHEUMATOLOGY</t>
  </si>
  <si>
    <t>[Calvo, Cristina] Hosp Univ La Paz, Pediat &amp; Infect Dis Unit, Madrid, Spain; [Calvo, Cristina] La Paz Res Inst IdiPaz, Madrid, Spain; [Calvo, Cristina] Traslat Res Network Pediat Infect Dis RITIP, Madrid, Spain; [Udaondo, Clara] Hosp Univ La Paz, Pediat Rheumatol Dept, Madrid, Spain</t>
  </si>
  <si>
    <t>Calvo, C (corresponding author), Hosp Univ La Paz, P Castellana 261, Madrid 28046, Spain.</t>
  </si>
  <si>
    <t>0315-162X</t>
  </si>
  <si>
    <t>JUL 1</t>
  </si>
  <si>
    <t>Roman, F; Mendez-Echevarria, A; Del Rosal, T; Garcia-Vera, C; Escosa-Garcia, L; Agud, M; Chaves, F; Gutierrez-Fernandez, J; de Gopegui, ER; Ruiz-Carrascoso, G; Ruiz-Gallego, MD; Bernet, A; Quevedo, SM; Fernandez-Verdugo, AM; Sainz, T; Calvo, C</t>
  </si>
  <si>
    <t>Characterization of methicillin-resistant Staphylococcus aureus strains colonizing the nostrils of Spanish children</t>
  </si>
  <si>
    <t>MICROBIOLOGYOPEN</t>
  </si>
  <si>
    <t>[Roman, Federico] Carlos III Hlth Inst, CNM, Nosocomial Infect Unit, Madrid, Spain; [Mendez-Echevarria, Ana; Del Rosal, Teresa; Escosa-Garcia, Luis; Agud, Martin; Sainz, Talia; Calvo, Cristina] La Paz Univ Hosp, Paediat Infect &amp; Trop Dis Dept, Madrid, Spain; [Mendez-Echevarria, Ana; Del Rosal, Teresa; Escosa-Garcia, Luis; Sainz, Talia; Calvo, Cristina] Inst Hlth Res IdiPAZ, Translat Res Network Paediat Infect Dis RITIP, Madrid, Spain; [Garcia-Vera, Cesar] Primary Healthcare Ctr Jose Ramon Munoz Fernandez, Aragon Hlth Serv, Zaragoza, Spain; [Chaves, Fernando] Univ Hosp 12 Octubre, Dept Clin Microbiol, Madrid, Spain; [Gutierrez-Fernandez, Jose] Hosp Virgen de las Nieves, Inst Biosanit Res Ibs, Dept Microbiol, Granada, Spain; [Ruiz de Gopegui, Enrique] Univ Hosp Son Espases, Dept Clin Microbiol, Palma De Mallorca, Spain; [Ruiz-Carrascoso, Guillermo] La Paz Univ Hosp, Dept Clin Microbiol, Madrid, Spain; [del Carmen Ruiz-Gallego, Maria] Univ Hosp Virgen Rocio, Dept Microbiol, Seville, Spain; [Bernet, Albert] Arnau de Vilanova Univ Hosp, Sect Microbiol, Lleida, Spain; [Maria Quevedo, Sara] Univ Hosp Severo Ochoa, Dept Microbiol, Leganes, Spain; [Maria Fernandez-Verdugo, Ana] Cent Univ Hosp Asturias, Dept Microbiol, Oviedo, Spain</t>
  </si>
  <si>
    <t>Mendez-Echevarria, A (corresponding author), La Paz Univ Hosp, IdiPAZ, Paediat Infect &amp; Trop Dis Dept, Translat Res Network Paediat Infect Dis RITIP, Paseo de la Castellana 261, Madrid 28046, Spain.</t>
  </si>
  <si>
    <t>2045-8827</t>
  </si>
  <si>
    <t>e1235</t>
  </si>
  <si>
    <t>Mendez-Echevarria, A; Sainz, T; Falces-Romero, I; de Felipe, B; Escolano, L; Alcolea, S; Pertinez, L; Neth, O; Calvo, C</t>
  </si>
  <si>
    <t>Long-Term Persistence of Anti-SARS-CoV-2 Antibodies in a Pediatric Population</t>
  </si>
  <si>
    <t>PATHOGENS</t>
  </si>
  <si>
    <t>[Mendez-Echevarria, Ana; Sainz, Talia; Escolano, Lucia; Alcolea, Sonia; Pertinez, Lidia; Calvo, Cristina] La Paz Univ Hosp, Pediat &amp; Infect Dis Unit, Translat Res Network Pediat Infect Dis RITIP, Madrid 28049, Spain; [Falces-Romero, Iker] La Paz Univ Hosp, Microbiol Dept, Madrid 28049, Spain; [de Felipe, Beatriz; Neth, Olaf] Univ Hosp Virgen del Rocio, Pediat Infect Dis Rheumatol &amp; Immunol Dept, Seville 41013, Spain</t>
  </si>
  <si>
    <t>Mendez-Echevarria, A (corresponding author), La Paz Univ Hosp, Pediat &amp; Infect Dis Unit, Translat Res Network Pediat Infect Dis RITIP, Madrid 28049, Spain.</t>
  </si>
  <si>
    <t>2076-0817</t>
  </si>
  <si>
    <t>Duraan, CM; Hidalgo, S; Ferreras, C; Uranga, C; Villa, LC; Zapata, A; Calvo, C; Aguilar, Y; Guerra, P; Escudero, A; Pernas, A; Galvez, EM; Galan, V; Gonzaalez, B; Labrada, AR; Pardo, J; Martiinez, AP</t>
  </si>
  <si>
    <t>Expression of Infiltrating Bone Marrow Natural Killer Cell Receptors in Pediatric Acute Leukemia</t>
  </si>
  <si>
    <t>PEDIATRIC BLOOD &amp; CANCER</t>
  </si>
  <si>
    <t>Meeting Abstract</t>
  </si>
  <si>
    <t>[Mestre Duran, C.; Ferreras, C.; Villa, L. Clares; Navarro Zapata, A.; Perez Martinez, A.] IdiPAZ, Traslat Res Pediat Canc, Madrid, Spain; [Hidalgo, S.; Uranga, C.; Aguilar, Y.; Ramirez Labrada, A.; Pardo, J.] Fdn Inst Invest Sanitaria Aragon Iis Aragon, CIBA, Biomed Res Ctr Aragon Ciba, Zaragoza 50009, Spain; [Calvo, C.; Aguilar, Y.] Hosp Univ Miguel Servet, Zaragoza, Spain; [Calvo, C.] Aragon Hlth Res Inst Iis Aragon, Biomed Res Ctr Aragon Ciba, Immunotherapy Inflammat &amp; Canc, CIBA, Zaragoza, Spain; [Guerra, P.; Galan, V.; Gonzalez, B.; Perez Martinez, A.] Univ Hosp La Paz, Pediat Hematol &amp; Oncol Serv, Madrid, Spain; [Escudero, A.; Pernas, A.] Univ Hosp La Paz, Med &amp; Mol Genet Inst Ingemm, Pediat Mol Hematooncol Dept, INGEMM, Madrid, Spain; [Galvez, E. M.] Univ Zaragoza, CSIC, Nanosci Inst Aragon Ina, Zaragoza 50018, Spain; [Ramirez Labrada, A.] Fdn Inst Invest Sanitaria Aragon Iis Aragon, Unidad Nanotoxicol &amp; Inmunotoxicol Expt Unati, UNATI, Biomed Res Ctr Aragon Ciba, Zaragoza 50009, Spain; [Pardo, J.] Aragon I D Fdn Araid, ARAID, Zaragoza, Spain</t>
  </si>
  <si>
    <t>1545-5009</t>
  </si>
  <si>
    <t>S184</t>
  </si>
  <si>
    <t>Dominguez-Rodriguez, S; Villaverde, S; Sanz-Santaeufemia, FJ; Grasa, C; Soriano-Arandes, A; Saavedra-Lozano, J; Fumado, V; Epalza, C; Serna-Pascual, M; Alonso-Cadenas, JA; Rodriguez-Molino, P; Pujol-Morro, J; Aguilera-Alonso, D; Simo, S; Villanueva-Medina, S; Iglesias-Bouzas, MI; Mellado, MJ; Herrero, B; Melendo, S; De la Torre, M; Del Rosal, T; Soler-Palacin, P; Calvo, C; Urretavizcaya-Martinez, M; Pareja, M; Ara-Montojo, F; del Prado, YR; Gallego, N; Ramos, MI; Cobos, E; Tagarro, A; Moraleda, C</t>
  </si>
  <si>
    <t>A Bayesian Model to Predict COVID-19 Severity in Children</t>
  </si>
  <si>
    <t>PEDIATRIC INFECTIOUS DISEASE JOURNAL</t>
  </si>
  <si>
    <t>[Dominguez-Rodriguez, Sara; Villaverde, Serena; Epalza, Cristina; Serna-Pascual, Miquel; Villanueva-Medina, Sara; Cobos, Elena; Tagarro, Alfredo; Moraleda, Cinta] Fdn Invest Biomed Hosp 12 Octubre, Inst Invest 12 Octubre Imas12, Madrid, Spain; [Dominguez-Rodriguez, Sara; Villaverde, Serena; Grasa, Carlos; Epalza, Cristina; Serna-Pascual, Miquel; Rodriguez-Molino, Paula; Villanueva-Medina, Sara; De la Torre, Mercedes; Cobos, Elena; Tagarro, Alfredo; Moraleda, Cinta] RITIP, Translat Res Network Paediat Infect Dis, Madrid, Spain; [Dominguez-Rodriguez, Sara; Villaverde, Serena; Epalza, Cristina; Serna-Pascual, Miquel; Villanueva-Medina, Sara; Cobos, Elena; Tagarro, Alfredo; Moraleda, Cinta] Hosp Univ 12 Octubre, Dept Paediat, Paediat Infect Dis Unit, Madrid, Spain; [Sanz-Santaeufemia, Francisco J.; Alonso-Cadenas, Jose A.; Jose Mellado, M.; Herrero, Blanca; De la Torre, Mercedes; Calvo, Cristina] Hosp Univ Nino Jesus, Madrid, Spain; [Grasa, Carlos; Rodriguez-Molino, Paula; Del Rosal, Teresa] Hosp Univ La Paz, Infect &amp; Trop Dis Dept, Inst Invest Hosp Paz IDIPaz, Paediat, Madrid, Spain; [Soriano-Arandes, Antoni; Pujol-Morro, Joan; Melendo, Susana; Soler-Palacin, Pere] Hosp Univ Vall dHebron, Vall dHebron Res Inst, Pediat Infect Dis &amp; Immunodeficiencies Unit, Barcelona, Catalonia, Spain; [Saavedra-Lozano, Jesus; Aguilera-Alonso, David] Hosp Univ Gregorio Maranon, Dept Paediat, Paediat Infect Dis Unit, Madrid, Spain; [Fumado, Victoria; Simo, Silvia] Hosp Univ St Joan Deu Barcelona, Dept Paediat, Paediat Infect Dis Unit, Barcelona, Spain; [Isabel Iglesias-Bouzas, M.] Hosp Univ Nino Jesus, Paediat Intens Care Unit, Madrid, Spain; [Urretavizcaya-Martinez, Maria] Complejo Hosp Navarra, Paediat Dept, Pamplona, Spain; [Pareja, Marta] Ario Univ Albacete, Complejo Hosp, Paediat Dept, Albacete, Spain; [Ara-Montojo, Fatima] Hosp Univ Quironsalud Madrid, Paediat Dept, Madrid, Spain; [Ruiz del Prado, Yolanda] Hosp San Pedro, Paediat Dept, Logrono, Spain; [Gallego, Nerea] Hosp Univ Son Espases, Paediat Dept, Palma de Mallorca, Spain; [Illan Ramos, Marta] Hosp Univ Clin San Carlos, Paediat Dept, Madrid, Spain; [Tagarro, Alfredo] Univ Europea Madrid, Hosp Univ Infanta Sofia, Paediat Dept, Paediat Res Grp, Madrid, Spain</t>
  </si>
  <si>
    <t>Tagarro, A (corresponding author), Hosp Infanta Sofia San Sebastian Reyes, Serv Pediat, Madrid 28703, Spain.</t>
  </si>
  <si>
    <t>0891-3668</t>
  </si>
  <si>
    <t>AUG</t>
  </si>
  <si>
    <t>E287</t>
  </si>
  <si>
    <t>E293</t>
  </si>
  <si>
    <t>Mendez-Echevarria, A; Sainz, T; De Felipe, B; Alcolea, S; Olbrich, P; Goycochea-Valdivia, WA; Escosa-Garcia, L; Cobo, L; Calvo, C; Neth, O</t>
  </si>
  <si>
    <t>High Rates of SARS-CoV-2 Family Transmission in Children of Healthcare Workers During the First Pandemic Wave in Madrid, Spain Serologic Study</t>
  </si>
  <si>
    <t>[Mendez-Echevarria, Ana; Sainz, Talia; Alcolea, Sonia; Escosa-Garcia, Luis; Cobo, Lorena; Calvo, Cristina] Hosp Univ La Paz, Fdn IdiPaz, Pediat &amp; Infect Dis Unit, Madrid, Spain; [Mendez-Echevarria, Ana; Sainz, Talia; de Felipe, Beatriz; Alcolea, Sonia; Olbrich, Peter; Goycochea-Valdivia, Walter A.; Escosa-Garcia, Luis; Calvo, Cristina; Neth, Olaf] Translat Res Network Pediat Infect Dis RITIP, Madrid, Spain; [de Felipe, Beatriz; Olbrich, Peter; Goycochea-Valdivia, Walter A.; Neth, Olaf] Hosp Univ Virgen Rocio, Pediat Infect Dis Rheumatol &amp; Immunol Dept, Seville, Spain</t>
  </si>
  <si>
    <t>Calvo, C (corresponding author), Hosp Univ La Paz, Pediat &amp; Infect Dis Dept, P Castellana 261, Madrid 28046, Spain.</t>
  </si>
  <si>
    <t>E185</t>
  </si>
  <si>
    <t>E188</t>
  </si>
  <si>
    <t>Criado, MD; Garrido, CF; San Martin, EM; Arboleya, CG; Gomez-Arroyo, B; Gonzalez-Donapetry, P; Baquero-Artigao, F; de la Calle, M; Quiles-Melero, I; Calvo, C</t>
  </si>
  <si>
    <t>Is an Antenatal Screening for Chlamydia trachomatis Necessary in the Current Society?</t>
  </si>
  <si>
    <t>[Dorado Criado, Marta; Fabra Garrido, Celia; Baquero-Artigao, Fernando; Calvo, Cristina] Fdn IdiPaz, Pediat &amp; Infect Dis Unit, Traslat Res Network Pediat Infect Dis RITIP, Madrid, Spain; [Merino San Martin, Elena; Gonzalez Arboleya, Carolina; de la Calle, Maria] Hosp Univ La Paz, Dept Gynecol &amp; Obstet, Madrid, Spain; [Gomez-Arroyo, Bartolome; Gonzalez-Donapetry, Patricia; Quiles-Melero, Inmaculada] Hosp Univ La Paz, Dept Microbiol, Madrid, Spain</t>
  </si>
  <si>
    <t>Criado, MD (corresponding author), Hosp Univ La Paz, Pediat &amp; Infect Dis Dept, P Castellana 261, Madrid 28046, Spain.</t>
  </si>
  <si>
    <t>Jimenez-Garcia, R; Nogueira, J; Retuerta-Oliva, A; Sainz, T; Cano-Fernandez, J; Flores-Perez, P; Mendez-Echevarria, A; Villalobos-Pinto, E; Calleja-Gero, L; Sanz-Santaeufemia, FJ; Romero, MP; del Rosal, T; Baquero-Artigao, F; Grasa, C; Calvo, C</t>
  </si>
  <si>
    <t>Pneumonia in Hospitalized Children During SARS-CoV-2 Pandemic. Is it All COVID-19? Comparison Between COVID and Non-COVID Pneumonia</t>
  </si>
  <si>
    <t>[Jimenez-Garcia, Raquel; Retuerta-Oliva, Azucena; Cano-Fernandez, Julia; Flores-Perez, Patricia; Villalobos-Pinto, Enrique; Calleja-Gero, Lourdes; Sanz-Santaeufemia, Fancisco J.] Hosp Univ Nino Jesus, Pediat Dept, Madrid, Spain; [Nogueira, Javier; Sainz, Talia; Mendez-Echevarria, Ana; del Rosal, Teresa; Baquero-Artigao, Fernando; Grasa, Carlos; Calvo, Cristina] Hosp Univ La Paz, Pediat &amp; Infect Dis Unit, Madrid, Spain; [Sainz, Talia; Mendez-Echevarria, Ana; del Rosal, Teresa; Baquero-Artigao, Fernando; Grasa, Carlos; Calvo, Cristina] Fdn IdiPaz, Madrid, Spain; [Sainz, Talia; Mendez-Echevarria, Ana; del Rosal, Teresa; Baquero-Artigao, Fernando; Grasa, Carlos; Calvo, Cristina] Translat Res Network Pediat Infect Dis RITIP, Madrid, Spain; [Romero, Maria P.] Hosp Univ La Paz, Microbiol Dept, Madrid, Spain</t>
  </si>
  <si>
    <t>E111</t>
  </si>
  <si>
    <t>E113</t>
  </si>
  <si>
    <t>Miranda-Barrios, J; Bravo-Queipo-de-Llano, B; Baquero-Artigao, F; Granados-Fernandez, M; Noval, S; Rabanal, I; Mendez-Echevarria, A; del Rosal, T; Sainz, T; Aracil, J; Calvo, C</t>
  </si>
  <si>
    <t>Preseptal Versus Orbital Cellulitis in Children: An Observational Study</t>
  </si>
  <si>
    <t>[Miranda-Barrios, Javier; Bravo-Queipo-de-Llano, Blanca] Hosp Univ La Paz, Dept Pediat, Paseo Castellana 261, Madrid 28046, Spain; [Baquero-Artigao, Fernando; Mendez-Echevarria, Ana; del Rosal, Teresa; Sainz, Talia; Aracil, Javier; Calvo, Cristina] Hosp Univ La Paz, Dept Infect Dis, Madrid, Spain; [Baquero-Artigao, Fernando; Mendez-Echevarria, Ana; del Rosal, Teresa; Sainz, Talia; Calvo, Cristina] Hosp Univ La Paz, La Paz Res Inst IdiPAZ, Madrid, Spain; [Baquero-Artigao, Fernando; del Rosal, Teresa; Sainz, Talia; Calvo, Cristina] Translat Res Network Pediat Infect Dis RITIP, Madrid, Spain; [Granados-Fernandez, Maria; Noval, Susana] Hosp Univ La Paz, Pediat Ophthalmol Dept, Madrid, Spain; [Rabanal, Ignacio] Hosp Univ La Paz, Pediat Otorhinolaryngol Dept, Madrid, Spain; [Mendez-Echevarria, Ana; Aracil, Javier; Calvo, Cristina] Autonomous Univ Madrid UAM, Madrid, Spain</t>
  </si>
  <si>
    <t>Bravo-Queipo-de-Llano, B (corresponding author), Hosp Univ La Paz, Dept Pediat, Paseo Castellana 261, Madrid 28046, Spain.</t>
  </si>
  <si>
    <t>Garcia, LS; Pellicer, A; Lopez-Martinez, C; Garcia-Garcia, ML; Casas, I; Pozo, F; Calvo, C</t>
  </si>
  <si>
    <t>Respiratory morbidity associated with viral respiratory infections during neonatal stage in premature infants</t>
  </si>
  <si>
    <t>PEDIATRIC PULMONOLOGY</t>
  </si>
  <si>
    <t>[Sanchez Garcia, Laura; Pellicer, Adelina; Lopez-Martinez, Clara] La Paz Univ Hosp, IdiPaz Fdn, Dept Neonatol, Paseo Castellana 261, Madrid 28046, Spain; [Garcia-Garcia, Maria L.] Severo Ochoa Univ Hosp, Dept Neonatol, Madrid, Spain; [Casas, Inmaculada; Pozo, Francisco] Natl Ctr Microbiol, Resp Virus &amp; Influenza Unit, Madrid, Spain; [Calvo, Cristina] IdiPaz Fdn, Dept Pediat Infect Dis, Traslat Res Network Pediat Infect Dis RITIP, Madrid, Spain; [Calvo, Cristina] TEDDY Network, European Network Excellence Pediat Clin Res, Pavia, Italy; [Calvo, Cristina] La Paz Univ Hosp, IdiPaz Fdn, Dept Pediat Infect Dis, Madrid, Spain</t>
  </si>
  <si>
    <t>Garcia, LS (corresponding author), La Paz Univ Hosp, IdiPaz Fdn, Dept Neonatol, Paseo Castellana 261, Madrid 28046, Spain.</t>
  </si>
  <si>
    <t>8755-6863</t>
  </si>
  <si>
    <t>Goldman, DL; Aldrich, ML; Hagmann, SHF; Bamford, A; Camacho-Gonzalez, A; Lapadula, G; Lee, P; Bonfanti, P; Carter, CC; Zhao, Y; Telep, L; Pikora, C; Naik, S; Marshall, N; Katsarolis, I; Das, M; DeZure, A; Desai, P; Cao, HY; Chokkalingam, AP; Osinusi, A; Brainard, DM; Mendez-Echevarria, A</t>
  </si>
  <si>
    <t>Compassionate Use of Remdesivir in Children With Severe COVID-19</t>
  </si>
  <si>
    <t>PEDIATRICS</t>
  </si>
  <si>
    <t>[Goldman, David L.; Aldrich, Margaret L.; Lee, Philip] Childrens Hosp Montefiore, New York, NY USA; [Hagmann, Stefan H. F.] Northwell Hlth, Steven &amp; Alexandra Cohen Childrens Med Ctr, New York, NY USA; [Bamford, Alasdair] Great Ormond St Hosp Children Natl Hlth Serv Fdn, London, England; [Camacho-Gonzalez, Andres] Emory Univ, Atlanta, GA 30322 USA; [Camacho-Gonzalez, Andres] Childrens Healthcare Atlanta, Atlanta, GA USA; [Lapadula, Giuseppe; Bonfanti, Paolo] Univ Milano Bicocca, Monza, Italy; [Carter, Christoph C.; Zhao, Yang; Telep, Laura; Pikora, Cheryl; Naik, Sarjita; Marshall, Neal; Katsarolis, Ioannis; Das, Moupali; DeZure, Adam; Desai, Polly; Cao, Huyen; Chokkalingam, Anand P.; Osinusi, Anu; Brainard, Diana M.] Gilead Sci Inc, 353 Lakeside Dr, Foster City, CA 94404 USA; [Mendez-Echevarria, Ana] Hosp La Paz, Madrid, Spain</t>
  </si>
  <si>
    <t>Carter, CC (corresponding author), Gilead Sci, 333 Lakeside Dr, Foster City, CA 94404 USA.</t>
  </si>
  <si>
    <t>0031-4005</t>
  </si>
  <si>
    <t>e2020047803</t>
  </si>
  <si>
    <t>Gambaro, F; Perez, AB; Aguera, E; Prot, M; Martinez-Martinez, L; Cabrerizo, M; Simon-Loriere, E; Fernandez-Garcia, MD</t>
  </si>
  <si>
    <t>Genomic surveillance of enterovirus associated with aseptic meningitis cases in southern Spain, 2015-2018</t>
  </si>
  <si>
    <t>SCIENTIFIC REPORTS</t>
  </si>
  <si>
    <t>[Gambaro, Fabiana; Prot, Matthieu; Simon-Loriere, Etienne] Inst Pasteur, Paris, France; [Belen Perez, Ana; Aguera, Eduardo; Martinez-Martinez, Luis] Hosp Univ Reina Sofia, Cordoba, Spain; [Belen Perez, Ana; Aguera, Eduardo; Martinez-Martinez, Luis; Dolores Fernandez-Garcia, Maria] Inst Maimonides Invest Biomed Cordoba IMIBIC, Cordoba, Spain; [Martinez-Martinez, Luis] Univ Cordoba, Cordoba, Spain; [Cabrerizo, Maria; Dolores Fernandez-Garcia, Maria] Inst Salud Carlos III, Natl Ctr Microbiol, Madrid, Spain; [Cabrerizo, Maria] CIBER Epidemiol &amp; Salud PUbl CIBERESP, Madrid, Spain; [Cabrerizo, Maria] IdiPaz, Red Invest Translat Infectol Pediat RITIP, Madrid, Spain</t>
  </si>
  <si>
    <t>Simon-Loriere, E (corresponding author), Inst Pasteur, Paris, France.; Fernandez-Garcia, MD (corresponding author), Inst Maimonides Invest Biomed Cordoba IMIBIC, Cordoba, Spain.; Fernandez-Garcia, MD (corresponding author), Inst Salud Carlos III, Natl Ctr Microbiol, Madrid, Spain.</t>
  </si>
  <si>
    <t>2045-2322</t>
  </si>
  <si>
    <t>NOV 2</t>
  </si>
  <si>
    <t>Breton-Martinez, JR; Alcolea, A; Quintero-Garcia, D; Mendez-Echevarria, A; Ramos, E; Bueno, F; Colomina, J; Mari-Lopez, J; Crehua-Gaudiza, E; Garcia-Rodriguez, J; Martinez-Costa, C</t>
  </si>
  <si>
    <t>Non-wild-type cryptococcosis in a child with multivisceral organ transplant who owned bird pets</t>
  </si>
  <si>
    <t>TRANSPLANT INFECTIOUS DISEASE</t>
  </si>
  <si>
    <t>[Breton-Martinez, Jose R.; Quintero-Garcia, Diannet; Mari-Lopez, Jorge; Crehua-Gaudiza, Elena; Martinez-Costa, Cecilia] Hosp Clin Univ Valencia, Dept Pediat, Valencia, Spain; [Breton-Martinez, Jose R.; Martinez-Costa, Cecilia] Univ Valencia, Valencia, Spain; [Alcolea, Alida; Ramos, Esther] Hosp Univ La Paz, Pediat Gastroenterol Dept, Madrid, Spain; [Mendez-Echevarria, Ana] Hosp Univ La Paz, Pediat Infect Dis Dept, Madrid, Spain; [Mendez-Echevarria, Ana] Translat Res Network Pediat Infect Dis RITIP, Madrid, Spain; [Bueno, Felipe; Colomina, Javier] Hosp Clin Univ Valencia, Dept Microbiol, Valencia, Spain; [Garcia-Rodriguez, Julio] Hosp Univ La Paz, Dept Microbiol, Madrid, Spain</t>
  </si>
  <si>
    <t>Mendez-Echevarria, A (corresponding author), Hosp La Paz IdiPAZ, Translat Res Network Pediat Infect Dis RITIP, Pediat Infect &amp; Trop Dis Dept, Paseo Castellana 261, Madrid 28046, Spain.</t>
  </si>
  <si>
    <t>1398-2273</t>
  </si>
  <si>
    <t>e13558</t>
  </si>
  <si>
    <t>Penela-Sanchez, D; Gonzalez-de-Audicana, J; Armero, G; Henares, D; Esteva, C; de-Sevilla, MF; Ricart, S; Jordan, I; Brotons, P; Cabrerizo, M; Munoz-Almagro, C; Launes, C</t>
  </si>
  <si>
    <t>Lower Respiratory Tract Infection and Genus Enterovirus in Children Requiring Intensive Care: Clinical Manifestations and Impact of Viral Co-Infections</t>
  </si>
  <si>
    <t>VIRUSES-BASEL</t>
  </si>
  <si>
    <t>[Penela-Sanchez, Daniel; Armero, Georgina; de-Sevilla, Mariona-Fernandez; Ricart, Silvia; Launes, Cristian] Hosp St Joan de Deu, Paediat Dept, Barcelona 08195, Spain; [Penela-Sanchez, Daniel; Armero, Georgina; Jordan, Iolanda] Hosp St Joan de Deu, Paediat Intens Care Unit, Barcelona 08195, Spain; [Gonzalez-de-Audicana, Jon; Cabrerizo, Maria] Inst Carlos III, Ctr Nacl Microbiol, Enterovirus &amp; Viral Gastroenteritis Unit, Madrid 28222, Spain; [Henares, Desiree; Esteva, Cristina; de-Sevilla, Mariona-Fernandez; Jordan, Iolanda; Brotons, Pedro; Munoz-Almagro, Carmen; Launes, Cristian] Hosp St Joan de Deu, Inst Recerca St Joan de Deu, Grp Invest Enfermedades Infecciosas Pediat, Barcelona 08195, Spain; [Henares, Desiree; Esteva, Cristina; Munoz-Almagro, Carmen] Hosp St Joan de Deu, Mol Microbiol Dept, Barcelona 08195, Spain; [Henares, Desiree; de-Sevilla, Mariona-Fernandez; Jordan, Iolanda; Brotons, Pedro; Cabrerizo, Maria; Munoz-Almagro, Carmen; Launes, Cristian] Inst Salud Carlos III, Ctr Invest Biomed Red Epidemiol &amp; Salud Publ CIBE, Madrid 28029, Spain; [de-Sevilla, Mariona-Fernandez; Ricart, Silvia; Jordan, Iolanda; Launes, Cristian] Univ Barcelona, Fac Med &amp; Hlth Sci, Paediat Dept, Barcelona 08007, Spain; [Brotons, Pedro; Munoz-Almagro, Carmen] Univ Int Catalunya, Sch Med, Dept Med, Barcelona 08017, Spain</t>
  </si>
  <si>
    <t>Launes, C (corresponding author), Hosp St Joan de Deu, Paediat Dept, Barcelona 08195, Spain.; Launes, C (corresponding author), Hosp St Joan de Deu, Inst Recerca St Joan de Deu, Grp Invest Enfermedades Infecciosas Pediat, Barcelona 08195, Spain.; Launes, C (corresponding author), Inst Salud Carlos III, Ctr Invest Biomed Red Epidemiol &amp; Salud Publ CIBE, Madrid 28029, Spain.; Launes, C (corresponding author), Univ Barcelona, Fac Med &amp; Hlth Sci, Paediat Dept, Barcelona 08007, Spain.</t>
  </si>
  <si>
    <t>1999-4915</t>
  </si>
  <si>
    <t>Martinez-Lopez, N; Munoz-Almagro, C; Launes, C; Navascues, A; Imaz-Perez, M; Reina, J; Romero, MP; Calvo, C; Ruiz-Garcia, M; Megias, G; Valencia-Ramos, J; Otero, A; Cabrerizo, M</t>
  </si>
  <si>
    <t>Surveillance for Enteroviruses Associated with Hand, Foot, and Mouth Disease, and Other Mucocutaneous Symptoms in Spain, 2006-2020</t>
  </si>
  <si>
    <t>[Martinez-Lopez, Nieves; Otero, Almudena; Cabrerizo, Maria] Inst Salud Carlos III, Natl Ctr Microbiol, Enterovirus Unit, Madrid 28220, Spain; [Munoz-Almagro, Carmen; Launes, Cristian] Hosp San Joan Deu, Microbiol Dept, Barcelona 08950, Spain; [Munoz-Almagro, Carmen; Launes, Cristian] Hosp San Joan Deu, Paediat Dept, Barcelona 08950, Spain; [Navascues, Ana] Complejo Hosp Navarra, Microbiol Dept, Navarra 31008, Spain; [Imaz-Perez, Manuel] Hosp Basurto, Microbiol Dept, Bilbao 48013, Spain; [Reina, Jordi] Hosp Son Espases, Microbiol Dept, Palma de Mallorca 07020, Spain; [Romero, Maria Pilar; Calvo, Cristina] Hosp La Paz, Microbiol Dept, Madrid 28220, Spain; [Romero, Maria Pilar; Calvo, Cristina] Hosp La Paz, Paediat Dept, Madrid 28220, Spain; [Ruiz-Garcia, Montserrat] Hosp Elche, Microbiol Dept, Alicante 03203, Spain; [Megias, Gregoria; Valencia-Ramos, Juan] Complejo Hosp Burgos, Microbiol &amp; Paediat Dept, Burgos 09006, Spain; [Munoz-Almagro, Carmen; Launes, Cristian; Cabrerizo, Maria] CIBER Epidemiol &amp; Salud Publ CIBERESP, Madrid 28220, Spain; [Romero, Maria Pilar; Calvo, Cristina; Cabrerizo, Maria] IdiPaz, Red Invest Translac Infectol Pediat RITIP, Madrid 28220, Spain</t>
  </si>
  <si>
    <t>Cabrerizo, M (corresponding author), Inst Salud Carlos III, Natl Ctr Microbiol, Enterovirus Unit, Madrid 28220, Spain.; Cabrerizo, M (corresponding author), CIBER Epidemiol &amp; Salud Publ CIBERESP, Madrid 28220, Spain.; Cabrerizo, M (corresponding author), IdiPaz, Red Invest Translac Infectol Pediat RITIP, Madrid 28220, Spain.</t>
  </si>
  <si>
    <t>Mendez-Echevarria, A; Caminoa, MB; del Rosal, T; Casas, I; Pozo, F; Pascual-Pascual, SI; Garcia-Romero, M; Camara, C; Calvo, C</t>
  </si>
  <si>
    <t>The Role of Respiratory Viruses in Children with Ataxia-Telangiectasia</t>
  </si>
  <si>
    <t>[Mendez-Echevarria, Ana; Caminoa, Maria Belen; del Rosal, Teresa; Calvo, Cristina] La Paz Univ Hosp, Dept Pediat Infect Dis, Madrid 28046, Spain; [Mendez-Echevarria, Ana; del Rosal, Teresa; Casas, Inmaculada; Pozo, Francisco; Calvo, Cristina] Translat Res Network Pediat Infect Dis, Madrid 28009, Spain; [Casas, Inmaculada; Pozo, Francisco] Carlos III Hlth Inst, CNM, Resp Virus &amp; Influenza Unit, Madrid 28220, Spain; [Pascual-Pascual, Samuel Ignacio; Garcia-Romero, Mar] La Paz Univ Hosp, Neuropediat Dept, Madrid 28046, Spain; [Camara, Carmen] La Paz Univ Hosp, Immunol Dept, Madrid 28046, Spain</t>
  </si>
  <si>
    <t>Mendez-Echevarria, A (corresponding author), La Paz Univ Hosp, Dept Pediat Infect Dis, Madrid 28046, Spain.; Mendez-Echevarria, A (corresponding author), Translat Res Network Pediat Infect Dis, Madrid 28009, Spain.</t>
  </si>
  <si>
    <t>Alcalde, CF; Fernandez, MG; Moreno, MN; Rey, CC; Romero, IF; Martin, SN</t>
  </si>
  <si>
    <t>COVID-19 ocular findings in children: a case series</t>
  </si>
  <si>
    <t>WORLD JOURNAL OF PEDIATRICS</t>
  </si>
  <si>
    <t>[Fernandez Alcalde, Celia; Granados Fernandez, Maria; Nieves Moreno, Maria; Noval Martin, Susana] Hosp Univ La Paz, Dept Ophthalmol, Paseo Castellana 261, Madrid 28046, Spain; [Calvo Rey, Cristina] Hosp Univ La Paz, Paediat &amp; Infect Dis Dept, Madrid, Spain; [Calvo Rey, Cristina] Fdn Idipaz, Madrid, Spain; [Calvo Rey, Cristina] Translat Res Network Pediat Infect Dis RITIP, Madrid, Spain; [Falces Romero, Iker] Hosp Univ La Paz, Microbiol &amp; Parasitol Dept, Madrid, Spain; [Noval Martin, Susana] Univ Autonoma Madrid, Madrid, Spain</t>
  </si>
  <si>
    <t>Alcalde, CF (corresponding author), Hosp Univ La Paz, Dept Ophthalmol, Paseo Castellana 261, Madrid 28046, Spain.</t>
  </si>
  <si>
    <t>1708-8569</t>
  </si>
  <si>
    <t>1º CUARTIL</t>
  </si>
  <si>
    <t>1º DECIL</t>
  </si>
  <si>
    <t>Q1</t>
  </si>
  <si>
    <t>SI</t>
  </si>
  <si>
    <t>Correction</t>
  </si>
  <si>
    <t>Review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</si>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</sst>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B2330"/>
  <sheetViews>
    <sheetView tabSelected="1" zoomScalePageLayoutView="0" workbookViewId="0" topLeftCell="A1">
      <selection activeCell="A1" sqref="A1:IV16384"/>
    </sheetView>
  </sheetViews>
  <sheetFormatPr defaultColWidth="10.710937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8" customWidth="1"/>
    <col min="6" max="6" width="10.7109375" style="8" customWidth="1"/>
    <col min="7" max="7" width="12.00390625" style="8" customWidth="1"/>
    <col min="8" max="9" width="0" style="8" hidden="1" customWidth="1"/>
    <col min="10" max="10" width="8.7109375" style="8" customWidth="1"/>
    <col min="11" max="14" width="0" style="8" hidden="1" customWidth="1"/>
    <col min="15" max="15" width="9.28125" style="8" customWidth="1"/>
    <col min="16" max="17" width="8.140625" style="8" customWidth="1"/>
    <col min="18" max="18" width="9.57421875" style="8" customWidth="1"/>
    <col min="19" max="19" width="10.7109375" style="8" customWidth="1"/>
    <col min="20" max="20" width="9.71093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2.299</v>
      </c>
      <c r="G5" s="7" t="str">
        <f>VLOOKUP(N5,'[1]Revistas'!$B$2:$H$62913,3,FALSE)</f>
        <v>Q2</v>
      </c>
      <c r="H5" s="7" t="str">
        <f>VLOOKUP(N5,'[1]Revistas'!$B$2:$H$62913,4,FALSE)</f>
        <v>PEDIATRICS</v>
      </c>
      <c r="I5" s="7" t="str">
        <f>VLOOKUP(N5,'[1]Revistas'!$B$2:$H$62913,5,FALSE)</f>
        <v>60/129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7</v>
      </c>
      <c r="N5" s="7" t="s">
        <v>26</v>
      </c>
      <c r="O5" s="7" t="s">
        <v>27</v>
      </c>
      <c r="P5" s="7">
        <v>2021</v>
      </c>
      <c r="Q5" s="7">
        <v>110</v>
      </c>
      <c r="R5" s="7">
        <v>7</v>
      </c>
      <c r="S5" s="7">
        <v>2282</v>
      </c>
      <c r="T5" s="7">
        <v>2283</v>
      </c>
    </row>
    <row r="6" spans="2:20" s="1" customFormat="1" ht="15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VLOOKUP(N6,'[1]Revistas'!$B$2:$H$62913,2,FALSE)</f>
        <v>1.5</v>
      </c>
      <c r="G6" s="7" t="str">
        <f>VLOOKUP(N6,'[1]Revistas'!$B$2:$H$62913,3,FALSE)</f>
        <v>Q4</v>
      </c>
      <c r="H6" s="7" t="str">
        <f>VLOOKUP(N6,'[1]Revistas'!$B$2:$H$62913,4,FALSE)</f>
        <v>PEDIATRICS</v>
      </c>
      <c r="I6" s="7" t="str">
        <f>VLOOKUP(N6,'[1]Revistas'!$B$2:$H$62913,5,FALSE)</f>
        <v>100/129</v>
      </c>
      <c r="J6" s="7" t="str">
        <f>VLOOKUP(N6,'[1]Revistas'!$B$2:$H$62913,6,FALSE)</f>
        <v>NO</v>
      </c>
      <c r="K6" s="7" t="s">
        <v>31</v>
      </c>
      <c r="L6" s="7" t="s">
        <v>32</v>
      </c>
      <c r="M6" s="7">
        <v>0</v>
      </c>
      <c r="N6" s="7" t="s">
        <v>33</v>
      </c>
      <c r="O6" s="7" t="s">
        <v>34</v>
      </c>
      <c r="P6" s="7">
        <v>2021</v>
      </c>
      <c r="Q6" s="7">
        <v>95</v>
      </c>
      <c r="R6" s="7">
        <v>4</v>
      </c>
      <c r="S6" s="7">
        <v>284</v>
      </c>
      <c r="T6" s="7">
        <v>285</v>
      </c>
    </row>
    <row r="7" spans="2:20" s="1" customFormat="1" ht="15">
      <c r="B7" s="6" t="s">
        <v>35</v>
      </c>
      <c r="C7" s="6" t="s">
        <v>36</v>
      </c>
      <c r="D7" s="6" t="s">
        <v>30</v>
      </c>
      <c r="E7" s="7" t="s">
        <v>37</v>
      </c>
      <c r="F7" s="7">
        <f>VLOOKUP(N7,'[1]Revistas'!$B$2:$H$62913,2,FALSE)</f>
        <v>1.5</v>
      </c>
      <c r="G7" s="7" t="str">
        <f>VLOOKUP(N7,'[1]Revistas'!$B$2:$H$62913,3,FALSE)</f>
        <v>Q4</v>
      </c>
      <c r="H7" s="7" t="str">
        <f>VLOOKUP(N7,'[1]Revistas'!$B$2:$H$62913,4,FALSE)</f>
        <v>PEDIATRICS</v>
      </c>
      <c r="I7" s="7" t="str">
        <f>VLOOKUP(N7,'[1]Revistas'!$B$2:$H$62913,5,FALSE)</f>
        <v>100/129</v>
      </c>
      <c r="J7" s="7" t="str">
        <f>VLOOKUP(N7,'[1]Revistas'!$B$2:$H$62913,6,FALSE)</f>
        <v>NO</v>
      </c>
      <c r="K7" s="7" t="s">
        <v>38</v>
      </c>
      <c r="L7" s="7" t="s">
        <v>39</v>
      </c>
      <c r="M7" s="7">
        <v>0</v>
      </c>
      <c r="N7" s="7" t="s">
        <v>33</v>
      </c>
      <c r="O7" s="7" t="s">
        <v>40</v>
      </c>
      <c r="P7" s="7">
        <v>2021</v>
      </c>
      <c r="Q7" s="7">
        <v>95</v>
      </c>
      <c r="R7" s="7">
        <v>5</v>
      </c>
      <c r="S7" s="7" t="s">
        <v>41</v>
      </c>
      <c r="T7" s="7" t="s">
        <v>41</v>
      </c>
    </row>
    <row r="8" spans="2:20" s="1" customFormat="1" ht="15">
      <c r="B8" s="6" t="s">
        <v>42</v>
      </c>
      <c r="C8" s="6" t="s">
        <v>43</v>
      </c>
      <c r="D8" s="6" t="s">
        <v>30</v>
      </c>
      <c r="E8" s="7" t="s">
        <v>37</v>
      </c>
      <c r="F8" s="7">
        <f>VLOOKUP(N8,'[1]Revistas'!$B$2:$H$62913,2,FALSE)</f>
        <v>1.5</v>
      </c>
      <c r="G8" s="7" t="str">
        <f>VLOOKUP(N8,'[1]Revistas'!$B$2:$H$62913,3,FALSE)</f>
        <v>Q4</v>
      </c>
      <c r="H8" s="7" t="str">
        <f>VLOOKUP(N8,'[1]Revistas'!$B$2:$H$62913,4,FALSE)</f>
        <v>PEDIATRICS</v>
      </c>
      <c r="I8" s="7" t="str">
        <f>VLOOKUP(N8,'[1]Revistas'!$B$2:$H$62913,5,FALSE)</f>
        <v>100/129</v>
      </c>
      <c r="J8" s="7" t="str">
        <f>VLOOKUP(N8,'[1]Revistas'!$B$2:$H$62913,6,FALSE)</f>
        <v>NO</v>
      </c>
      <c r="K8" s="7" t="s">
        <v>44</v>
      </c>
      <c r="L8" s="7" t="s">
        <v>45</v>
      </c>
      <c r="M8" s="7">
        <v>1</v>
      </c>
      <c r="N8" s="7" t="s">
        <v>33</v>
      </c>
      <c r="O8" s="7" t="s">
        <v>40</v>
      </c>
      <c r="P8" s="7">
        <v>2021</v>
      </c>
      <c r="Q8" s="7">
        <v>95</v>
      </c>
      <c r="R8" s="7">
        <v>5</v>
      </c>
      <c r="S8" s="7">
        <v>336</v>
      </c>
      <c r="T8" s="7">
        <v>344</v>
      </c>
    </row>
    <row r="9" spans="2:20" s="1" customFormat="1" ht="15">
      <c r="B9" s="6" t="s">
        <v>46</v>
      </c>
      <c r="C9" s="6" t="s">
        <v>47</v>
      </c>
      <c r="D9" s="6" t="s">
        <v>48</v>
      </c>
      <c r="E9" s="7" t="s">
        <v>37</v>
      </c>
      <c r="F9" s="7">
        <f>VLOOKUP(N9,'[1]Revistas'!$B$2:$H$62913,2,FALSE)</f>
        <v>3.791</v>
      </c>
      <c r="G9" s="7" t="str">
        <f>VLOOKUP(N9,'[1]Revistas'!$B$2:$H$62913,3,FALSE)</f>
        <v>Q1</v>
      </c>
      <c r="H9" s="7" t="str">
        <f>VLOOKUP(N9,'[1]Revistas'!$B$2:$H$62913,4,FALSE)</f>
        <v>PEDIATRICS</v>
      </c>
      <c r="I9" s="7" t="str">
        <f>VLOOKUP(N9,'[1]Revistas'!$B$2:$H$62913,5,FALSE)</f>
        <v>16/129</v>
      </c>
      <c r="J9" s="7" t="str">
        <f>VLOOKUP(N9,'[1]Revistas'!$B$2:$H$62913,6,FALSE)</f>
        <v>NO</v>
      </c>
      <c r="K9" s="7" t="s">
        <v>49</v>
      </c>
      <c r="L9" s="7" t="s">
        <v>50</v>
      </c>
      <c r="M9" s="7">
        <v>5</v>
      </c>
      <c r="N9" s="7" t="s">
        <v>51</v>
      </c>
      <c r="O9" s="7" t="s">
        <v>40</v>
      </c>
      <c r="P9" s="7">
        <v>2021</v>
      </c>
      <c r="Q9" s="7">
        <v>106</v>
      </c>
      <c r="R9" s="7">
        <v>11</v>
      </c>
      <c r="S9" s="7">
        <v>1129</v>
      </c>
      <c r="T9" s="7">
        <v>1132</v>
      </c>
    </row>
    <row r="10" spans="2:20" s="1" customFormat="1" ht="15">
      <c r="B10" s="6" t="s">
        <v>52</v>
      </c>
      <c r="C10" s="6" t="s">
        <v>53</v>
      </c>
      <c r="D10" s="6" t="s">
        <v>54</v>
      </c>
      <c r="E10" s="7" t="s">
        <v>23</v>
      </c>
      <c r="F10" s="7">
        <f>VLOOKUP(N10,'[1]Revistas'!$B$2:$H$62913,2,FALSE)</f>
        <v>4.872</v>
      </c>
      <c r="G10" s="7" t="str">
        <f>VLOOKUP(N10,'[1]Revistas'!$B$2:$H$62913,3,FALSE)</f>
        <v>Q2</v>
      </c>
      <c r="H10" s="7" t="str">
        <f>VLOOKUP(N10,'[1]Revistas'!$B$2:$H$62913,4,FALSE)</f>
        <v>RESPIRATORY SYSTEM</v>
      </c>
      <c r="I10" s="7" t="str">
        <f>VLOOKUP(N10,'[1]Revistas'!$B$2:$H$62913,5,FALSE)</f>
        <v>18/64</v>
      </c>
      <c r="J10" s="7" t="str">
        <f>VLOOKUP(N10,'[1]Revistas'!$B$2:$H$62913,6,FALSE)</f>
        <v>NO</v>
      </c>
      <c r="K10" s="7" t="s">
        <v>55</v>
      </c>
      <c r="L10" s="7" t="s">
        <v>56</v>
      </c>
      <c r="M10" s="7">
        <v>1</v>
      </c>
      <c r="N10" s="7" t="s">
        <v>57</v>
      </c>
      <c r="O10" s="7" t="s">
        <v>58</v>
      </c>
      <c r="P10" s="7">
        <v>2021</v>
      </c>
      <c r="Q10" s="7">
        <v>57</v>
      </c>
      <c r="R10" s="7" t="s">
        <v>41</v>
      </c>
      <c r="S10" s="7">
        <v>94</v>
      </c>
      <c r="T10" s="7">
        <v>96</v>
      </c>
    </row>
    <row r="11" spans="2:20" s="1" customFormat="1" ht="15">
      <c r="B11" s="6" t="s">
        <v>59</v>
      </c>
      <c r="C11" s="6" t="s">
        <v>60</v>
      </c>
      <c r="D11" s="6" t="s">
        <v>61</v>
      </c>
      <c r="E11" s="7" t="s">
        <v>37</v>
      </c>
      <c r="F11" s="7">
        <f>VLOOKUP(N11,'[1]Revistas'!$B$2:$H$62913,2,FALSE)</f>
        <v>1.137</v>
      </c>
      <c r="G11" s="7" t="str">
        <f>VLOOKUP(N11,'[1]Revistas'!$B$2:$H$62913,3,FALSE)</f>
        <v>Q4</v>
      </c>
      <c r="H11" s="7" t="str">
        <f>VLOOKUP(N11,'[1]Revistas'!$B$2:$H$62913,4,FALSE)</f>
        <v>MEDICINE, GENERAL &amp; INTERNAL</v>
      </c>
      <c r="I11" s="7" t="str">
        <f>VLOOKUP(N11,'[1]Revistas'!$B$2:$H$62913,5,FALSE)</f>
        <v>130/167</v>
      </c>
      <c r="J11" s="7" t="str">
        <f>VLOOKUP(N11,'[1]Revistas'!$B$2:$H$62913,6,FALSE)</f>
        <v>NO</v>
      </c>
      <c r="K11" s="7" t="s">
        <v>62</v>
      </c>
      <c r="L11" s="7" t="s">
        <v>63</v>
      </c>
      <c r="M11" s="7">
        <v>0</v>
      </c>
      <c r="N11" s="7" t="s">
        <v>64</v>
      </c>
      <c r="O11" s="7" t="s">
        <v>65</v>
      </c>
      <c r="P11" s="7">
        <v>2021</v>
      </c>
      <c r="Q11" s="7">
        <v>53</v>
      </c>
      <c r="R11" s="7">
        <v>6</v>
      </c>
      <c r="S11" s="7" t="s">
        <v>41</v>
      </c>
      <c r="T11" s="7">
        <v>102046</v>
      </c>
    </row>
    <row r="12" spans="2:20" s="1" customFormat="1" ht="15">
      <c r="B12" s="6" t="s">
        <v>66</v>
      </c>
      <c r="C12" s="6" t="s">
        <v>67</v>
      </c>
      <c r="D12" s="6" t="s">
        <v>68</v>
      </c>
      <c r="E12" s="7" t="s">
        <v>37</v>
      </c>
      <c r="F12" s="7" t="str">
        <f>VLOOKUP(N12,'[1]Revistas'!$B$2:$H$62913,2,FALSE)</f>
        <v>not indexed</v>
      </c>
      <c r="G12" s="7" t="str">
        <f>VLOOKUP(N12,'[1]Revistas'!$B$2:$H$62913,3,FALSE)</f>
        <v>not indexed</v>
      </c>
      <c r="H12" s="7" t="str">
        <f>VLOOKUP(N12,'[1]Revistas'!$B$2:$H$62913,4,FALSE)</f>
        <v>not indexed</v>
      </c>
      <c r="I12" s="7" t="str">
        <f>VLOOKUP(N12,'[1]Revistas'!$B$2:$H$62913,5,FALSE)</f>
        <v>not indexed</v>
      </c>
      <c r="J12" s="7" t="str">
        <f>VLOOKUP(N12,'[1]Revistas'!$B$2:$H$62913,6,FALSE)</f>
        <v>NO</v>
      </c>
      <c r="K12" s="7" t="s">
        <v>69</v>
      </c>
      <c r="L12" s="7" t="s">
        <v>70</v>
      </c>
      <c r="M12" s="7">
        <v>2</v>
      </c>
      <c r="N12" s="7" t="s">
        <v>71</v>
      </c>
      <c r="O12" s="7" t="s">
        <v>41</v>
      </c>
      <c r="P12" s="7">
        <v>2021</v>
      </c>
      <c r="Q12" s="7">
        <v>8</v>
      </c>
      <c r="R12" s="7">
        <v>1</v>
      </c>
      <c r="S12" s="7" t="s">
        <v>41</v>
      </c>
      <c r="T12" s="7" t="s">
        <v>72</v>
      </c>
    </row>
    <row r="13" spans="2:20" s="1" customFormat="1" ht="15">
      <c r="B13" s="6" t="s">
        <v>73</v>
      </c>
      <c r="C13" s="6" t="s">
        <v>74</v>
      </c>
      <c r="D13" s="6" t="s">
        <v>75</v>
      </c>
      <c r="E13" s="7" t="s">
        <v>37</v>
      </c>
      <c r="F13" s="7">
        <f>VLOOKUP(N13,'[1]Revistas'!$B$2:$H$62913,2,FALSE)</f>
        <v>2.863</v>
      </c>
      <c r="G13" s="7" t="str">
        <f>VLOOKUP(N13,'[1]Revistas'!$B$2:$H$62913,3,FALSE)</f>
        <v>Q2</v>
      </c>
      <c r="H13" s="7" t="str">
        <f>VLOOKUP(N13,'[1]Revistas'!$B$2:$H$62913,4,FALSE)</f>
        <v>PEDIATRICS</v>
      </c>
      <c r="I13" s="7" t="str">
        <f>VLOOKUP(N13,'[1]Revistas'!$B$2:$H$62913,5,FALSE)</f>
        <v>40/129</v>
      </c>
      <c r="J13" s="7" t="str">
        <f>VLOOKUP(N13,'[1]Revistas'!$B$2:$H$62913,6,FALSE)</f>
        <v>NO</v>
      </c>
      <c r="K13" s="7" t="s">
        <v>76</v>
      </c>
      <c r="L13" s="7" t="s">
        <v>77</v>
      </c>
      <c r="M13" s="7">
        <v>0</v>
      </c>
      <c r="N13" s="7" t="s">
        <v>78</v>
      </c>
      <c r="O13" s="7" t="s">
        <v>79</v>
      </c>
      <c r="P13" s="7">
        <v>2021</v>
      </c>
      <c r="Q13" s="7">
        <v>8</v>
      </c>
      <c r="R13" s="7">
        <v>12</v>
      </c>
      <c r="S13" s="7" t="s">
        <v>41</v>
      </c>
      <c r="T13" s="7">
        <v>1191</v>
      </c>
    </row>
    <row r="14" spans="2:20" s="1" customFormat="1" ht="15">
      <c r="B14" s="6" t="s">
        <v>80</v>
      </c>
      <c r="C14" s="6" t="s">
        <v>81</v>
      </c>
      <c r="D14" s="6" t="s">
        <v>82</v>
      </c>
      <c r="E14" s="7" t="s">
        <v>37</v>
      </c>
      <c r="F14" s="7">
        <f>VLOOKUP(N14,'[1]Revistas'!$B$2:$H$62913,2,FALSE)</f>
        <v>9.079</v>
      </c>
      <c r="G14" s="7" t="str">
        <f>VLOOKUP(N14,'[1]Revistas'!$B$2:$H$62913,3,FALSE)</f>
        <v>Q1</v>
      </c>
      <c r="H14" s="7" t="str">
        <f>VLOOKUP(N14,'[1]Revistas'!$B$2:$H$62913,4,FALSE)</f>
        <v>INFECTIOUS DISEASES</v>
      </c>
      <c r="I14" s="7" t="str">
        <f>VLOOKUP(N14,'[1]Revistas'!$B$2:$H$62913,5,FALSE)</f>
        <v>3 DE 92</v>
      </c>
      <c r="J14" s="7" t="str">
        <f>VLOOKUP(N14,'[1]Revistas'!$B$2:$H$62913,6,FALSE)</f>
        <v>SI</v>
      </c>
      <c r="K14" s="7" t="s">
        <v>83</v>
      </c>
      <c r="L14" s="7" t="s">
        <v>84</v>
      </c>
      <c r="M14" s="7">
        <v>0</v>
      </c>
      <c r="N14" s="7" t="s">
        <v>85</v>
      </c>
      <c r="O14" s="7" t="s">
        <v>86</v>
      </c>
      <c r="P14" s="7">
        <v>2021</v>
      </c>
      <c r="Q14" s="7">
        <v>72</v>
      </c>
      <c r="R14" s="7">
        <v>9</v>
      </c>
      <c r="S14" s="7" t="s">
        <v>87</v>
      </c>
      <c r="T14" s="7" t="s">
        <v>88</v>
      </c>
    </row>
    <row r="15" spans="2:20" s="1" customFormat="1" ht="15">
      <c r="B15" s="6" t="s">
        <v>89</v>
      </c>
      <c r="C15" s="6" t="s">
        <v>90</v>
      </c>
      <c r="D15" s="6" t="s">
        <v>91</v>
      </c>
      <c r="E15" s="7" t="s">
        <v>37</v>
      </c>
      <c r="F15" s="7">
        <f>VLOOKUP(N15,'[1]Revistas'!$B$2:$H$62913,2,FALSE)</f>
        <v>6.883</v>
      </c>
      <c r="G15" s="7" t="str">
        <f>VLOOKUP(N15,'[1]Revistas'!$B$2:$H$62913,3,FALSE)</f>
        <v>Q1</v>
      </c>
      <c r="H15" s="7" t="str">
        <f>VLOOKUP(N15,'[1]Revistas'!$B$2:$H$62913,4,FALSE)</f>
        <v>INFECTIOUS DISEASES</v>
      </c>
      <c r="I15" s="7" t="str">
        <f>VLOOKUP(N15,'[1]Revistas'!$B$2:$H$62913,5,FALSE)</f>
        <v>7 DE 92</v>
      </c>
      <c r="J15" s="7" t="str">
        <f>VLOOKUP(N15,'[1]Revistas'!$B$2:$H$62913,6,FALSE)</f>
        <v>SI</v>
      </c>
      <c r="K15" s="7" t="s">
        <v>92</v>
      </c>
      <c r="L15" s="7" t="s">
        <v>93</v>
      </c>
      <c r="M15" s="7">
        <v>5</v>
      </c>
      <c r="N15" s="7" t="s">
        <v>94</v>
      </c>
      <c r="O15" s="7" t="s">
        <v>95</v>
      </c>
      <c r="P15" s="7">
        <v>2021</v>
      </c>
      <c r="Q15" s="7">
        <v>27</v>
      </c>
      <c r="R15" s="7">
        <v>6</v>
      </c>
      <c r="S15" s="7">
        <v>1616</v>
      </c>
      <c r="T15" s="7">
        <v>1626</v>
      </c>
    </row>
    <row r="16" spans="2:20" s="1" customFormat="1" ht="15">
      <c r="B16" s="6" t="s">
        <v>96</v>
      </c>
      <c r="C16" s="6" t="s">
        <v>97</v>
      </c>
      <c r="D16" s="6" t="s">
        <v>98</v>
      </c>
      <c r="E16" s="7" t="s">
        <v>23</v>
      </c>
      <c r="F16" s="7">
        <f>VLOOKUP(N16,'[1]Revistas'!$B$2:$H$62913,2,FALSE)</f>
        <v>1.731</v>
      </c>
      <c r="G16" s="7" t="str">
        <f>VLOOKUP(N16,'[1]Revistas'!$B$2:$H$62913,3,FALSE)</f>
        <v>Q4</v>
      </c>
      <c r="H16" s="7" t="str">
        <f>VLOOKUP(N16,'[1]Revistas'!$B$2:$H$62913,4,FALSE)</f>
        <v>MICROBIOLOGY</v>
      </c>
      <c r="I16" s="7" t="str">
        <f>VLOOKUP(N16,'[1]Revistas'!$B$2:$H$62913,5,FALSE)</f>
        <v>124/137</v>
      </c>
      <c r="J16" s="7" t="str">
        <f>VLOOKUP(N16,'[1]Revistas'!$B$2:$H$62913,6,FALSE)</f>
        <v>NO</v>
      </c>
      <c r="K16" s="7" t="s">
        <v>99</v>
      </c>
      <c r="L16" s="7" t="s">
        <v>100</v>
      </c>
      <c r="M16" s="7">
        <v>1</v>
      </c>
      <c r="N16" s="7" t="s">
        <v>101</v>
      </c>
      <c r="O16" s="7" t="s">
        <v>34</v>
      </c>
      <c r="P16" s="7">
        <v>2021</v>
      </c>
      <c r="Q16" s="7">
        <v>39</v>
      </c>
      <c r="R16" s="7">
        <v>8</v>
      </c>
      <c r="S16" s="7">
        <v>417</v>
      </c>
      <c r="T16" s="7">
        <v>418</v>
      </c>
    </row>
    <row r="17" spans="2:20" s="1" customFormat="1" ht="15">
      <c r="B17" s="6" t="s">
        <v>102</v>
      </c>
      <c r="C17" s="6" t="s">
        <v>103</v>
      </c>
      <c r="D17" s="6" t="s">
        <v>104</v>
      </c>
      <c r="E17" s="7" t="s">
        <v>37</v>
      </c>
      <c r="F17" s="7">
        <f>VLOOKUP(N17,'[1]Revistas'!$B$2:$H$62913,2,FALSE)</f>
        <v>3.183</v>
      </c>
      <c r="G17" s="7" t="str">
        <f>VLOOKUP(N17,'[1]Revistas'!$B$2:$H$62913,3,FALSE)</f>
        <v>Q1</v>
      </c>
      <c r="H17" s="7" t="str">
        <f>VLOOKUP(N17,'[1]Revistas'!$B$2:$H$62913,4,FALSE)</f>
        <v>PEDIATRICS</v>
      </c>
      <c r="I17" s="7" t="str">
        <f>VLOOKUP(N17,'[1]Revistas'!$B$2:$H$62913,5,FALSE)</f>
        <v>28/129</v>
      </c>
      <c r="J17" s="7" t="str">
        <f>VLOOKUP(N17,'[1]Revistas'!$B$2:$H$62913,6,FALSE)</f>
        <v>NO</v>
      </c>
      <c r="K17" s="7" t="s">
        <v>105</v>
      </c>
      <c r="L17" s="7" t="s">
        <v>106</v>
      </c>
      <c r="M17" s="7">
        <v>2</v>
      </c>
      <c r="N17" s="7" t="s">
        <v>107</v>
      </c>
      <c r="O17" s="7" t="s">
        <v>27</v>
      </c>
      <c r="P17" s="7">
        <v>2021</v>
      </c>
      <c r="Q17" s="7">
        <v>180</v>
      </c>
      <c r="R17" s="7">
        <v>7</v>
      </c>
      <c r="S17" s="7">
        <v>2099</v>
      </c>
      <c r="T17" s="7">
        <v>2106</v>
      </c>
    </row>
    <row r="18" spans="2:20" s="1" customFormat="1" ht="15">
      <c r="B18" s="6" t="s">
        <v>108</v>
      </c>
      <c r="C18" s="6" t="s">
        <v>109</v>
      </c>
      <c r="D18" s="6" t="s">
        <v>104</v>
      </c>
      <c r="E18" s="7" t="s">
        <v>110</v>
      </c>
      <c r="F18" s="7">
        <f>VLOOKUP(N18,'[1]Revistas'!$B$2:$H$62913,2,FALSE)</f>
        <v>3.183</v>
      </c>
      <c r="G18" s="7" t="str">
        <f>VLOOKUP(N18,'[1]Revistas'!$B$2:$H$62913,3,FALSE)</f>
        <v>Q1</v>
      </c>
      <c r="H18" s="7" t="str">
        <f>VLOOKUP(N18,'[1]Revistas'!$B$2:$H$62913,4,FALSE)</f>
        <v>PEDIATRICS</v>
      </c>
      <c r="I18" s="7" t="str">
        <f>VLOOKUP(N18,'[1]Revistas'!$B$2:$H$62913,5,FALSE)</f>
        <v>28/129</v>
      </c>
      <c r="J18" s="7" t="str">
        <f>VLOOKUP(N18,'[1]Revistas'!$B$2:$H$62913,6,FALSE)</f>
        <v>NO</v>
      </c>
      <c r="K18" s="7" t="s">
        <v>111</v>
      </c>
      <c r="L18" s="7" t="s">
        <v>112</v>
      </c>
      <c r="M18" s="7">
        <v>2</v>
      </c>
      <c r="N18" s="7" t="s">
        <v>107</v>
      </c>
      <c r="O18" s="7" t="s">
        <v>113</v>
      </c>
      <c r="P18" s="7">
        <v>2021</v>
      </c>
      <c r="Q18" s="7">
        <v>180</v>
      </c>
      <c r="R18" s="7">
        <v>5</v>
      </c>
      <c r="S18" s="7">
        <v>1629</v>
      </c>
      <c r="T18" s="7">
        <v>1630</v>
      </c>
    </row>
    <row r="19" spans="2:20" s="1" customFormat="1" ht="15">
      <c r="B19" s="6" t="s">
        <v>114</v>
      </c>
      <c r="C19" s="6" t="s">
        <v>115</v>
      </c>
      <c r="D19" s="6" t="s">
        <v>116</v>
      </c>
      <c r="E19" s="7" t="s">
        <v>37</v>
      </c>
      <c r="F19" s="7" t="str">
        <f>VLOOKUP(N19,'[1]Revistas'!$B$2:$H$62913,2,FALSE)</f>
        <v>not indexed</v>
      </c>
      <c r="G19" s="7" t="str">
        <f>VLOOKUP(N19,'[1]Revistas'!$B$2:$H$62913,3,FALSE)</f>
        <v>not indexed</v>
      </c>
      <c r="H19" s="7" t="str">
        <f>VLOOKUP(N19,'[1]Revistas'!$B$2:$H$62913,4,FALSE)</f>
        <v>not indexed</v>
      </c>
      <c r="I19" s="7" t="str">
        <f>VLOOKUP(N19,'[1]Revistas'!$B$2:$H$62913,5,FALSE)</f>
        <v>not indexed</v>
      </c>
      <c r="J19" s="7" t="str">
        <f>VLOOKUP(N19,'[1]Revistas'!$B$2:$H$62913,6,FALSE)</f>
        <v>NO</v>
      </c>
      <c r="K19" s="7" t="s">
        <v>117</v>
      </c>
      <c r="L19" s="7" t="s">
        <v>118</v>
      </c>
      <c r="M19" s="7">
        <v>3</v>
      </c>
      <c r="N19" s="7" t="s">
        <v>119</v>
      </c>
      <c r="O19" s="7" t="s">
        <v>120</v>
      </c>
      <c r="P19" s="7">
        <v>2021</v>
      </c>
      <c r="Q19" s="7">
        <v>8</v>
      </c>
      <c r="R19" s="7">
        <v>2</v>
      </c>
      <c r="S19" s="7">
        <v>73</v>
      </c>
      <c r="T19" s="7">
        <v>78</v>
      </c>
    </row>
    <row r="20" spans="2:20" s="1" customFormat="1" ht="15">
      <c r="B20" s="6" t="s">
        <v>121</v>
      </c>
      <c r="C20" s="6" t="s">
        <v>122</v>
      </c>
      <c r="D20" s="6" t="s">
        <v>123</v>
      </c>
      <c r="E20" s="7" t="s">
        <v>37</v>
      </c>
      <c r="F20" s="7">
        <f>VLOOKUP(N20,'[1]Revistas'!$B$2:$H$62913,2,FALSE)</f>
        <v>6.307</v>
      </c>
      <c r="G20" s="7" t="str">
        <f>VLOOKUP(N20,'[1]Revistas'!$B$2:$H$62913,3,FALSE)</f>
        <v>Q1</v>
      </c>
      <c r="H20" s="7" t="str">
        <f>VLOOKUP(N20,'[1]Revistas'!$B$2:$H$62913,4,FALSE)</f>
        <v>INFECTIOUS DISEASES</v>
      </c>
      <c r="I20" s="7" t="str">
        <f>VLOOKUP(N20,'[1]Revistas'!$B$2:$H$62913,5,FALSE)</f>
        <v>8 DE 92</v>
      </c>
      <c r="J20" s="7" t="str">
        <f>VLOOKUP(N20,'[1]Revistas'!$B$2:$H$62913,6,FALSE)</f>
        <v>SI</v>
      </c>
      <c r="K20" s="7" t="s">
        <v>124</v>
      </c>
      <c r="L20" s="7" t="s">
        <v>125</v>
      </c>
      <c r="M20" s="7">
        <v>0</v>
      </c>
      <c r="N20" s="7" t="s">
        <v>126</v>
      </c>
      <c r="O20" s="7" t="s">
        <v>127</v>
      </c>
      <c r="P20" s="7">
        <v>2021</v>
      </c>
      <c r="Q20" s="7">
        <v>26</v>
      </c>
      <c r="R20" s="7">
        <v>50</v>
      </c>
      <c r="S20" s="7" t="s">
        <v>41</v>
      </c>
      <c r="T20" s="7">
        <v>2101068</v>
      </c>
    </row>
    <row r="21" spans="2:20" s="1" customFormat="1" ht="15">
      <c r="B21" s="6" t="s">
        <v>128</v>
      </c>
      <c r="C21" s="6" t="s">
        <v>129</v>
      </c>
      <c r="D21" s="6" t="s">
        <v>123</v>
      </c>
      <c r="E21" s="7" t="s">
        <v>37</v>
      </c>
      <c r="F21" s="7">
        <f>VLOOKUP(N21,'[1]Revistas'!$B$2:$H$62913,2,FALSE)</f>
        <v>6.307</v>
      </c>
      <c r="G21" s="7" t="str">
        <f>VLOOKUP(N21,'[1]Revistas'!$B$2:$H$62913,3,FALSE)</f>
        <v>Q1</v>
      </c>
      <c r="H21" s="7" t="str">
        <f>VLOOKUP(N21,'[1]Revistas'!$B$2:$H$62913,4,FALSE)</f>
        <v>INFECTIOUS DISEASES</v>
      </c>
      <c r="I21" s="7" t="str">
        <f>VLOOKUP(N21,'[1]Revistas'!$B$2:$H$62913,5,FALSE)</f>
        <v>8 DE 92</v>
      </c>
      <c r="J21" s="7" t="str">
        <f>VLOOKUP(N21,'[1]Revistas'!$B$2:$H$62913,6,FALSE)</f>
        <v>SI</v>
      </c>
      <c r="K21" s="7" t="s">
        <v>130</v>
      </c>
      <c r="L21" s="7" t="s">
        <v>131</v>
      </c>
      <c r="M21" s="7">
        <v>2</v>
      </c>
      <c r="N21" s="7" t="s">
        <v>126</v>
      </c>
      <c r="O21" s="7" t="s">
        <v>132</v>
      </c>
      <c r="P21" s="7">
        <v>2021</v>
      </c>
      <c r="Q21" s="7">
        <v>26</v>
      </c>
      <c r="R21" s="7">
        <v>45</v>
      </c>
      <c r="S21" s="7" t="s">
        <v>41</v>
      </c>
      <c r="T21" s="7" t="s">
        <v>41</v>
      </c>
    </row>
    <row r="22" spans="2:20" s="1" customFormat="1" ht="15">
      <c r="B22" s="6" t="s">
        <v>133</v>
      </c>
      <c r="C22" s="6" t="s">
        <v>134</v>
      </c>
      <c r="D22" s="6" t="s">
        <v>135</v>
      </c>
      <c r="E22" s="7" t="s">
        <v>37</v>
      </c>
      <c r="F22" s="7">
        <f>VLOOKUP(N22,'[1]Revistas'!$B$2:$H$62913,2,FALSE)</f>
        <v>3.418</v>
      </c>
      <c r="G22" s="7" t="str">
        <f>VLOOKUP(N22,'[1]Revistas'!$B$2:$H$62913,3,FALSE)</f>
        <v>Q1</v>
      </c>
      <c r="H22" s="7" t="str">
        <f>VLOOKUP(N22,'[1]Revistas'!$B$2:$H$62913,4,FALSE)</f>
        <v>PEDIATRICS</v>
      </c>
      <c r="I22" s="7" t="str">
        <f>VLOOKUP(N22,'[1]Revistas'!$B$2:$H$62913,5,FALSE)</f>
        <v>24/129</v>
      </c>
      <c r="J22" s="7" t="str">
        <f>VLOOKUP(N22,'[1]Revistas'!$B$2:$H$62913,6,FALSE)</f>
        <v>NO</v>
      </c>
      <c r="K22" s="7" t="s">
        <v>136</v>
      </c>
      <c r="L22" s="7" t="s">
        <v>137</v>
      </c>
      <c r="M22" s="7">
        <v>0</v>
      </c>
      <c r="N22" s="7" t="s">
        <v>138</v>
      </c>
      <c r="O22" s="7" t="s">
        <v>139</v>
      </c>
      <c r="P22" s="7">
        <v>2021</v>
      </c>
      <c r="Q22" s="7">
        <v>9</v>
      </c>
      <c r="R22" s="7" t="s">
        <v>41</v>
      </c>
      <c r="S22" s="7" t="s">
        <v>41</v>
      </c>
      <c r="T22" s="7">
        <v>719119</v>
      </c>
    </row>
    <row r="23" spans="2:20" s="1" customFormat="1" ht="15">
      <c r="B23" s="6" t="s">
        <v>140</v>
      </c>
      <c r="C23" s="6" t="s">
        <v>141</v>
      </c>
      <c r="D23" s="6" t="s">
        <v>135</v>
      </c>
      <c r="E23" s="7" t="s">
        <v>37</v>
      </c>
      <c r="F23" s="7">
        <f>VLOOKUP(N23,'[1]Revistas'!$B$2:$H$62913,2,FALSE)</f>
        <v>3.418</v>
      </c>
      <c r="G23" s="7" t="str">
        <f>VLOOKUP(N23,'[1]Revistas'!$B$2:$H$62913,3,FALSE)</f>
        <v>Q1</v>
      </c>
      <c r="H23" s="7" t="str">
        <f>VLOOKUP(N23,'[1]Revistas'!$B$2:$H$62913,4,FALSE)</f>
        <v>PEDIATRICS</v>
      </c>
      <c r="I23" s="7" t="str">
        <f>VLOOKUP(N23,'[1]Revistas'!$B$2:$H$62913,5,FALSE)</f>
        <v>24/129</v>
      </c>
      <c r="J23" s="7" t="str">
        <f>VLOOKUP(N23,'[1]Revistas'!$B$2:$H$62913,6,FALSE)</f>
        <v>NO</v>
      </c>
      <c r="K23" s="7" t="s">
        <v>142</v>
      </c>
      <c r="L23" s="7" t="s">
        <v>143</v>
      </c>
      <c r="M23" s="7">
        <v>2</v>
      </c>
      <c r="N23" s="7" t="s">
        <v>138</v>
      </c>
      <c r="O23" s="7" t="s">
        <v>144</v>
      </c>
      <c r="P23" s="7">
        <v>2021</v>
      </c>
      <c r="Q23" s="7">
        <v>8</v>
      </c>
      <c r="R23" s="7" t="s">
        <v>41</v>
      </c>
      <c r="S23" s="7" t="s">
        <v>41</v>
      </c>
      <c r="T23" s="7">
        <v>617039</v>
      </c>
    </row>
    <row r="24" spans="2:20" s="1" customFormat="1" ht="15">
      <c r="B24" s="6" t="s">
        <v>145</v>
      </c>
      <c r="C24" s="6" t="s">
        <v>146</v>
      </c>
      <c r="D24" s="6" t="s">
        <v>147</v>
      </c>
      <c r="E24" s="7" t="s">
        <v>37</v>
      </c>
      <c r="F24" s="7">
        <f>VLOOKUP(N24,'[1]Revistas'!$B$2:$H$62913,2,FALSE)</f>
        <v>3.165</v>
      </c>
      <c r="G24" s="7" t="str">
        <f>VLOOKUP(N24,'[1]Revistas'!$B$2:$H$62913,3,FALSE)</f>
        <v>Q3</v>
      </c>
      <c r="H24" s="7" t="str">
        <f>VLOOKUP(N24,'[1]Revistas'!$B$2:$H$62913,4,FALSE)</f>
        <v>MICROBIOLOGY</v>
      </c>
      <c r="I24" s="7" t="str">
        <f>VLOOKUP(N24,'[1]Revistas'!$B$2:$H$62913,5,FALSE)</f>
        <v>82/136</v>
      </c>
      <c r="J24" s="7" t="str">
        <f>VLOOKUP(N24,'[1]Revistas'!$B$2:$H$62913,6,FALSE)</f>
        <v>NO</v>
      </c>
      <c r="K24" s="7" t="s">
        <v>148</v>
      </c>
      <c r="L24" s="7" t="s">
        <v>149</v>
      </c>
      <c r="M24" s="7">
        <v>0</v>
      </c>
      <c r="N24" s="7" t="s">
        <v>150</v>
      </c>
      <c r="O24" s="7" t="s">
        <v>95</v>
      </c>
      <c r="P24" s="7">
        <v>2021</v>
      </c>
      <c r="Q24" s="7">
        <v>16</v>
      </c>
      <c r="R24" s="7">
        <v>9</v>
      </c>
      <c r="S24" s="7">
        <v>619</v>
      </c>
      <c r="T24" s="7">
        <v>621</v>
      </c>
    </row>
    <row r="25" spans="2:20" s="1" customFormat="1" ht="15">
      <c r="B25" s="6" t="s">
        <v>151</v>
      </c>
      <c r="C25" s="6" t="s">
        <v>152</v>
      </c>
      <c r="D25" s="6" t="s">
        <v>153</v>
      </c>
      <c r="E25" s="7" t="s">
        <v>23</v>
      </c>
      <c r="F25" s="7">
        <f>VLOOKUP(N25,'[1]Revistas'!$B$2:$H$62913,2,FALSE)</f>
        <v>16.193</v>
      </c>
      <c r="G25" s="7" t="str">
        <f>VLOOKUP(N25,'[1]Revistas'!$B$2:$H$62913,3,FALSE)</f>
        <v>Q1</v>
      </c>
      <c r="H25" s="7" t="str">
        <f>VLOOKUP(N25,'[1]Revistas'!$B$2:$H$62913,4,FALSE)</f>
        <v>PEDIATRICS</v>
      </c>
      <c r="I25" s="7" t="str">
        <f>VLOOKUP(N25,'[1]Revistas'!$B$2:$H$62913,5,FALSE)</f>
        <v>1/129</v>
      </c>
      <c r="J25" s="7" t="str">
        <f>VLOOKUP(N25,'[1]Revistas'!$B$2:$H$62913,6,FALSE)</f>
        <v>SI</v>
      </c>
      <c r="K25" s="7" t="s">
        <v>154</v>
      </c>
      <c r="L25" s="7" t="s">
        <v>155</v>
      </c>
      <c r="M25" s="7">
        <v>0</v>
      </c>
      <c r="N25" s="7" t="s">
        <v>156</v>
      </c>
      <c r="O25" s="7" t="s">
        <v>157</v>
      </c>
      <c r="P25" s="7">
        <v>2021</v>
      </c>
      <c r="Q25" s="7">
        <v>175</v>
      </c>
      <c r="R25" s="7">
        <v>3</v>
      </c>
      <c r="S25" s="7">
        <v>318</v>
      </c>
      <c r="T25" s="7">
        <v>319</v>
      </c>
    </row>
    <row r="26" spans="2:20" s="1" customFormat="1" ht="15">
      <c r="B26" s="6" t="s">
        <v>158</v>
      </c>
      <c r="C26" s="6" t="s">
        <v>159</v>
      </c>
      <c r="D26" s="6" t="s">
        <v>153</v>
      </c>
      <c r="E26" s="7" t="s">
        <v>23</v>
      </c>
      <c r="F26" s="7">
        <f>VLOOKUP(N26,'[1]Revistas'!$B$2:$H$62913,2,FALSE)</f>
        <v>16.193</v>
      </c>
      <c r="G26" s="7" t="str">
        <f>VLOOKUP(N26,'[1]Revistas'!$B$2:$H$62913,3,FALSE)</f>
        <v>Q1</v>
      </c>
      <c r="H26" s="7" t="str">
        <f>VLOOKUP(N26,'[1]Revistas'!$B$2:$H$62913,4,FALSE)</f>
        <v>PEDIATRICS</v>
      </c>
      <c r="I26" s="7" t="str">
        <f>VLOOKUP(N26,'[1]Revistas'!$B$2:$H$62913,5,FALSE)</f>
        <v>1/129</v>
      </c>
      <c r="J26" s="7" t="str">
        <f>VLOOKUP(N26,'[1]Revistas'!$B$2:$H$62913,6,FALSE)</f>
        <v>SI</v>
      </c>
      <c r="K26" s="7" t="s">
        <v>160</v>
      </c>
      <c r="L26" s="7" t="s">
        <v>161</v>
      </c>
      <c r="M26" s="7">
        <v>259</v>
      </c>
      <c r="N26" s="7" t="s">
        <v>156</v>
      </c>
      <c r="O26" s="7" t="s">
        <v>157</v>
      </c>
      <c r="P26" s="7">
        <v>2021</v>
      </c>
      <c r="Q26" s="7">
        <v>175</v>
      </c>
      <c r="R26" s="7">
        <v>3</v>
      </c>
      <c r="S26" s="7">
        <v>316</v>
      </c>
      <c r="T26" s="7">
        <v>317</v>
      </c>
    </row>
    <row r="27" spans="2:20" s="1" customFormat="1" ht="15">
      <c r="B27" s="6" t="s">
        <v>162</v>
      </c>
      <c r="C27" s="6" t="s">
        <v>163</v>
      </c>
      <c r="D27" s="6" t="s">
        <v>164</v>
      </c>
      <c r="E27" s="7" t="s">
        <v>23</v>
      </c>
      <c r="F27" s="7">
        <f>VLOOKUP(N27,'[1]Revistas'!$B$2:$H$62913,2,FALSE)</f>
        <v>10.793</v>
      </c>
      <c r="G27" s="7" t="str">
        <f>VLOOKUP(N27,'[1]Revistas'!$B$2:$H$62913,3,FALSE)</f>
        <v>Q1</v>
      </c>
      <c r="H27" s="7" t="str">
        <f>VLOOKUP(N27,'[1]Revistas'!$B$2:$H$62913,4,FALSE)</f>
        <v>IMMUNOLOGY</v>
      </c>
      <c r="I27" s="7" t="str">
        <f>VLOOKUP(N27,'[1]Revistas'!$B$2:$H$62913,5,FALSE)</f>
        <v>15/162</v>
      </c>
      <c r="J27" s="7" t="str">
        <f>VLOOKUP(N27,'[1]Revistas'!$B$2:$H$62913,6,FALSE)</f>
        <v>SI</v>
      </c>
      <c r="K27" s="7" t="s">
        <v>165</v>
      </c>
      <c r="L27" s="7" t="s">
        <v>166</v>
      </c>
      <c r="M27" s="7">
        <v>3</v>
      </c>
      <c r="N27" s="7" t="s">
        <v>167</v>
      </c>
      <c r="O27" s="7" t="s">
        <v>168</v>
      </c>
      <c r="P27" s="7">
        <v>2021</v>
      </c>
      <c r="Q27" s="7">
        <v>147</v>
      </c>
      <c r="R27" s="7">
        <v>2</v>
      </c>
      <c r="S27" s="7">
        <v>567</v>
      </c>
      <c r="T27" s="7">
        <v>568</v>
      </c>
    </row>
    <row r="28" spans="2:20" s="1" customFormat="1" ht="15">
      <c r="B28" s="6" t="s">
        <v>169</v>
      </c>
      <c r="C28" s="6" t="s">
        <v>170</v>
      </c>
      <c r="D28" s="6" t="s">
        <v>171</v>
      </c>
      <c r="E28" s="7" t="s">
        <v>37</v>
      </c>
      <c r="F28" s="7">
        <f>VLOOKUP(N28,'[1]Revistas'!$B$2:$H$62913,2,FALSE)</f>
        <v>8.317</v>
      </c>
      <c r="G28" s="7" t="str">
        <f>VLOOKUP(N28,'[1]Revistas'!$B$2:$H$62913,3,FALSE)</f>
        <v>Q1</v>
      </c>
      <c r="H28" s="7" t="str">
        <f>VLOOKUP(N28,'[1]Revistas'!$B$2:$H$62913,4,FALSE)</f>
        <v>IMMUNOLOGY</v>
      </c>
      <c r="I28" s="7" t="str">
        <f>VLOOKUP(N28,'[1]Revistas'!$B$2:$H$62913,5,FALSE)</f>
        <v>22/162</v>
      </c>
      <c r="J28" s="7" t="str">
        <f>VLOOKUP(N28,'[1]Revistas'!$B$2:$H$62913,6,FALSE)</f>
        <v>NO</v>
      </c>
      <c r="K28" s="7" t="s">
        <v>172</v>
      </c>
      <c r="L28" s="7" t="s">
        <v>173</v>
      </c>
      <c r="M28" s="7">
        <v>0</v>
      </c>
      <c r="N28" s="7" t="s">
        <v>174</v>
      </c>
      <c r="O28" s="7" t="s">
        <v>113</v>
      </c>
      <c r="P28" s="7">
        <v>2021</v>
      </c>
      <c r="Q28" s="7">
        <v>41</v>
      </c>
      <c r="R28" s="7">
        <v>4</v>
      </c>
      <c r="S28" s="7">
        <v>748</v>
      </c>
      <c r="T28" s="7">
        <v>755</v>
      </c>
    </row>
    <row r="29" spans="2:20" s="1" customFormat="1" ht="15">
      <c r="B29" s="6" t="s">
        <v>175</v>
      </c>
      <c r="C29" s="6" t="s">
        <v>176</v>
      </c>
      <c r="D29" s="6" t="s">
        <v>177</v>
      </c>
      <c r="E29" s="7" t="s">
        <v>37</v>
      </c>
      <c r="F29" s="7">
        <f>VLOOKUP(N29,'[1]Revistas'!$B$2:$H$62913,2,FALSE)</f>
        <v>3.168</v>
      </c>
      <c r="G29" s="7" t="str">
        <f>VLOOKUP(N29,'[1]Revistas'!$B$2:$H$62913,3,FALSE)</f>
        <v>Q3</v>
      </c>
      <c r="H29" s="7" t="str">
        <f>VLOOKUP(N29,'[1]Revistas'!$B$2:$H$62913,4,FALSE)</f>
        <v>VIROLOGY</v>
      </c>
      <c r="I29" s="7" t="str">
        <f>VLOOKUP(N29,'[1]Revistas'!$B$2:$H$62913,5,FALSE)</f>
        <v>22/36</v>
      </c>
      <c r="J29" s="7" t="str">
        <f>VLOOKUP(N29,'[1]Revistas'!$B$2:$H$62913,6,FALSE)</f>
        <v>NO</v>
      </c>
      <c r="K29" s="7" t="s">
        <v>178</v>
      </c>
      <c r="L29" s="7" t="s">
        <v>179</v>
      </c>
      <c r="M29" s="7">
        <v>2</v>
      </c>
      <c r="N29" s="7" t="s">
        <v>180</v>
      </c>
      <c r="O29" s="7" t="s">
        <v>79</v>
      </c>
      <c r="P29" s="7">
        <v>2021</v>
      </c>
      <c r="Q29" s="7">
        <v>145</v>
      </c>
      <c r="R29" s="7" t="s">
        <v>41</v>
      </c>
      <c r="S29" s="7" t="s">
        <v>41</v>
      </c>
      <c r="T29" s="7">
        <v>105027</v>
      </c>
    </row>
    <row r="30" spans="2:20" s="1" customFormat="1" ht="15">
      <c r="B30" s="6" t="s">
        <v>181</v>
      </c>
      <c r="C30" s="6" t="s">
        <v>182</v>
      </c>
      <c r="D30" s="6" t="s">
        <v>183</v>
      </c>
      <c r="E30" s="7" t="s">
        <v>23</v>
      </c>
      <c r="F30" s="7">
        <f>VLOOKUP(N30,'[1]Revistas'!$B$2:$H$62913,2,FALSE)</f>
        <v>4.035</v>
      </c>
      <c r="G30" s="7" t="str">
        <f>VLOOKUP(N30,'[1]Revistas'!$B$2:$H$62913,3,FALSE)</f>
        <v>Q2</v>
      </c>
      <c r="H30" s="7" t="str">
        <f>VLOOKUP(N30,'[1]Revistas'!$B$2:$H$62913,4,FALSE)</f>
        <v>PHARMACOLOGY &amp; PHARMACY</v>
      </c>
      <c r="I30" s="7" t="str">
        <f>VLOOKUP(N30,'[1]Revistas'!$B$2:$H$62913,5,FALSE)</f>
        <v>108/275</v>
      </c>
      <c r="J30" s="7" t="str">
        <f>VLOOKUP(N30,'[1]Revistas'!$B$2:$H$62913,6,FALSE)</f>
        <v>NO</v>
      </c>
      <c r="K30" s="7" t="s">
        <v>184</v>
      </c>
      <c r="L30" s="7" t="s">
        <v>185</v>
      </c>
      <c r="M30" s="7">
        <v>0</v>
      </c>
      <c r="N30" s="7" t="s">
        <v>186</v>
      </c>
      <c r="O30" s="7" t="s">
        <v>187</v>
      </c>
      <c r="P30" s="7">
        <v>2021</v>
      </c>
      <c r="Q30" s="7">
        <v>26</v>
      </c>
      <c r="R30" s="7" t="s">
        <v>41</v>
      </c>
      <c r="S30" s="7">
        <v>91</v>
      </c>
      <c r="T30" s="7">
        <v>92</v>
      </c>
    </row>
    <row r="31" spans="2:20" s="1" customFormat="1" ht="15">
      <c r="B31" s="6" t="s">
        <v>188</v>
      </c>
      <c r="C31" s="6" t="s">
        <v>189</v>
      </c>
      <c r="D31" s="6" t="s">
        <v>190</v>
      </c>
      <c r="E31" s="7" t="s">
        <v>37</v>
      </c>
      <c r="F31" s="7">
        <f>VLOOKUP(N31,'[1]Revistas'!$B$2:$H$62913,2,FALSE)</f>
        <v>4.406</v>
      </c>
      <c r="G31" s="7" t="str">
        <f>VLOOKUP(N31,'[1]Revistas'!$B$2:$H$62913,3,FALSE)</f>
        <v>Q1</v>
      </c>
      <c r="H31" s="7" t="str">
        <f>VLOOKUP(N31,'[1]Revistas'!$B$2:$H$62913,4,FALSE)</f>
        <v>PEDIATRICS</v>
      </c>
      <c r="I31" s="7" t="str">
        <f>VLOOKUP(N31,'[1]Revistas'!$B$2:$H$62913,5,FALSE)</f>
        <v>11/129</v>
      </c>
      <c r="J31" s="7" t="str">
        <f>VLOOKUP(N31,'[1]Revistas'!$B$2:$H$62913,6,FALSE)</f>
        <v>SI</v>
      </c>
      <c r="K31" s="7" t="s">
        <v>191</v>
      </c>
      <c r="L31" s="7" t="s">
        <v>192</v>
      </c>
      <c r="M31" s="7">
        <v>0</v>
      </c>
      <c r="N31" s="7" t="s">
        <v>193</v>
      </c>
      <c r="O31" s="7" t="s">
        <v>187</v>
      </c>
      <c r="P31" s="7">
        <v>2021</v>
      </c>
      <c r="Q31" s="7">
        <v>236</v>
      </c>
      <c r="R31" s="7" t="s">
        <v>41</v>
      </c>
      <c r="S31" s="7">
        <v>211</v>
      </c>
      <c r="T31" s="7" t="s">
        <v>194</v>
      </c>
    </row>
    <row r="32" spans="2:20" s="1" customFormat="1" ht="15">
      <c r="B32" s="6" t="s">
        <v>195</v>
      </c>
      <c r="C32" s="6" t="s">
        <v>196</v>
      </c>
      <c r="D32" s="6" t="s">
        <v>197</v>
      </c>
      <c r="E32" s="7" t="s">
        <v>23</v>
      </c>
      <c r="F32" s="7">
        <f>VLOOKUP(N32,'[1]Revistas'!$B$2:$H$62913,2,FALSE)</f>
        <v>4.666</v>
      </c>
      <c r="G32" s="7" t="str">
        <f>VLOOKUP(N32,'[1]Revistas'!$B$2:$H$62913,3,FALSE)</f>
        <v>Q2</v>
      </c>
      <c r="H32" s="7" t="str">
        <f>VLOOKUP(N32,'[1]Revistas'!$B$2:$H$62913,4,FALSE)</f>
        <v>RHEUMATOLOGY</v>
      </c>
      <c r="I32" s="7" t="str">
        <f>VLOOKUP(N32,'[1]Revistas'!$B$2:$H$62913,5,FALSE)</f>
        <v>14/34</v>
      </c>
      <c r="J32" s="7" t="str">
        <f>VLOOKUP(N32,'[1]Revistas'!$B$2:$H$62913,6,FALSE)</f>
        <v>NO</v>
      </c>
      <c r="K32" s="7" t="s">
        <v>198</v>
      </c>
      <c r="L32" s="7" t="s">
        <v>199</v>
      </c>
      <c r="M32" s="7">
        <v>5</v>
      </c>
      <c r="N32" s="7" t="s">
        <v>200</v>
      </c>
      <c r="O32" s="7" t="s">
        <v>201</v>
      </c>
      <c r="P32" s="7">
        <v>2021</v>
      </c>
      <c r="Q32" s="7">
        <v>48</v>
      </c>
      <c r="R32" s="7">
        <v>7</v>
      </c>
      <c r="S32" s="7">
        <v>1190</v>
      </c>
      <c r="T32" s="7">
        <v>1192</v>
      </c>
    </row>
    <row r="33" spans="2:20" s="1" customFormat="1" ht="15">
      <c r="B33" s="6" t="s">
        <v>202</v>
      </c>
      <c r="C33" s="6" t="s">
        <v>203</v>
      </c>
      <c r="D33" s="6" t="s">
        <v>204</v>
      </c>
      <c r="E33" s="7" t="s">
        <v>37</v>
      </c>
      <c r="F33" s="7">
        <f>VLOOKUP(N33,'[1]Revistas'!$B$2:$H$62913,2,FALSE)</f>
        <v>3.139</v>
      </c>
      <c r="G33" s="7" t="str">
        <f>VLOOKUP(N33,'[1]Revistas'!$B$2:$H$62913,3,FALSE)</f>
        <v>Q3</v>
      </c>
      <c r="H33" s="7" t="str">
        <f>VLOOKUP(N33,'[1]Revistas'!$B$2:$H$62913,4,FALSE)</f>
        <v>MICROBIOLOGY</v>
      </c>
      <c r="I33" s="7" t="str">
        <f>VLOOKUP(N33,'[1]Revistas'!$B$2:$H$62913,5,FALSE)</f>
        <v>83/136</v>
      </c>
      <c r="J33" s="7" t="str">
        <f>VLOOKUP(N33,'[1]Revistas'!$B$2:$H$62913,6,FALSE)</f>
        <v>NO</v>
      </c>
      <c r="K33" s="7" t="s">
        <v>205</v>
      </c>
      <c r="L33" s="7" t="s">
        <v>206</v>
      </c>
      <c r="M33" s="7">
        <v>0</v>
      </c>
      <c r="N33" s="7" t="s">
        <v>207</v>
      </c>
      <c r="O33" s="7" t="s">
        <v>34</v>
      </c>
      <c r="P33" s="7">
        <v>2021</v>
      </c>
      <c r="Q33" s="7">
        <v>10</v>
      </c>
      <c r="R33" s="7">
        <v>5</v>
      </c>
      <c r="S33" s="7" t="s">
        <v>41</v>
      </c>
      <c r="T33" s="7" t="s">
        <v>208</v>
      </c>
    </row>
    <row r="34" spans="2:20" s="1" customFormat="1" ht="15">
      <c r="B34" s="6" t="s">
        <v>209</v>
      </c>
      <c r="C34" s="6" t="s">
        <v>210</v>
      </c>
      <c r="D34" s="6" t="s">
        <v>211</v>
      </c>
      <c r="E34" s="7" t="s">
        <v>37</v>
      </c>
      <c r="F34" s="7">
        <f>VLOOKUP(N34,'[1]Revistas'!$B$2:$H$62913,2,FALSE)</f>
        <v>3.492</v>
      </c>
      <c r="G34" s="7" t="str">
        <f>VLOOKUP(N34,'[1]Revistas'!$B$2:$H$62913,3,FALSE)</f>
        <v>Q2</v>
      </c>
      <c r="H34" s="7" t="str">
        <f>VLOOKUP(N34,'[1]Revistas'!$B$2:$H$62913,4,FALSE)</f>
        <v>MICROBIOLOGY</v>
      </c>
      <c r="I34" s="7" t="str">
        <f>VLOOKUP(N34,'[1]Revistas'!$B$2:$H$62913,5,FALSE)</f>
        <v>67/137</v>
      </c>
      <c r="J34" s="7" t="str">
        <f>VLOOKUP(N34,'[1]Revistas'!$B$2:$H$62913,6,FALSE)</f>
        <v>NO</v>
      </c>
      <c r="K34" s="7" t="s">
        <v>212</v>
      </c>
      <c r="L34" s="7" t="s">
        <v>213</v>
      </c>
      <c r="M34" s="7">
        <v>3</v>
      </c>
      <c r="N34" s="7" t="s">
        <v>214</v>
      </c>
      <c r="O34" s="7" t="s">
        <v>95</v>
      </c>
      <c r="P34" s="7">
        <v>2021</v>
      </c>
      <c r="Q34" s="7">
        <v>10</v>
      </c>
      <c r="R34" s="7">
        <v>6</v>
      </c>
      <c r="S34" s="7" t="s">
        <v>41</v>
      </c>
      <c r="T34" s="7">
        <v>700</v>
      </c>
    </row>
    <row r="35" spans="2:20" s="1" customFormat="1" ht="15">
      <c r="B35" s="6" t="s">
        <v>215</v>
      </c>
      <c r="C35" s="6" t="s">
        <v>216</v>
      </c>
      <c r="D35" s="6" t="s">
        <v>217</v>
      </c>
      <c r="E35" s="7" t="s">
        <v>218</v>
      </c>
      <c r="F35" s="7">
        <f>VLOOKUP(N35,'[1]Revistas'!$B$2:$H$62913,2,FALSE)</f>
        <v>3.167</v>
      </c>
      <c r="G35" s="7" t="str">
        <f>VLOOKUP(N35,'[1]Revistas'!$B$2:$H$62913,3,FALSE)</f>
        <v>Q1</v>
      </c>
      <c r="H35" s="7" t="str">
        <f>VLOOKUP(N35,'[1]Revistas'!$B$2:$H$62913,4,FALSE)</f>
        <v>PEDIATRICS</v>
      </c>
      <c r="I35" s="7" t="str">
        <f>VLOOKUP(N35,'[1]Revistas'!$B$2:$H$62913,5,FALSE)</f>
        <v>29/129</v>
      </c>
      <c r="J35" s="7" t="str">
        <f>VLOOKUP(N35,'[1]Revistas'!$B$2:$H$62913,6,FALSE)</f>
        <v>NO</v>
      </c>
      <c r="K35" s="7" t="s">
        <v>219</v>
      </c>
      <c r="L35" s="7" t="s">
        <v>41</v>
      </c>
      <c r="M35" s="7">
        <v>0</v>
      </c>
      <c r="N35" s="7" t="s">
        <v>220</v>
      </c>
      <c r="O35" s="7" t="s">
        <v>40</v>
      </c>
      <c r="P35" s="7">
        <v>2021</v>
      </c>
      <c r="Q35" s="7">
        <v>68</v>
      </c>
      <c r="R35" s="7" t="s">
        <v>41</v>
      </c>
      <c r="S35" s="7" t="s">
        <v>221</v>
      </c>
      <c r="T35" s="7" t="s">
        <v>221</v>
      </c>
    </row>
    <row r="36" spans="2:20" s="1" customFormat="1" ht="15">
      <c r="B36" s="6" t="s">
        <v>222</v>
      </c>
      <c r="C36" s="6" t="s">
        <v>223</v>
      </c>
      <c r="D36" s="6" t="s">
        <v>224</v>
      </c>
      <c r="E36" s="7" t="s">
        <v>37</v>
      </c>
      <c r="F36" s="7">
        <f>VLOOKUP(N36,'[1]Revistas'!$B$2:$H$62913,2,FALSE)</f>
        <v>2.129</v>
      </c>
      <c r="G36" s="7" t="str">
        <f>VLOOKUP(N36,'[1]Revistas'!$B$2:$H$62913,3,FALSE)</f>
        <v>Q3</v>
      </c>
      <c r="H36" s="7" t="str">
        <f>VLOOKUP(N36,'[1]Revistas'!$B$2:$H$62913,4,FALSE)</f>
        <v>PEDIATRICS</v>
      </c>
      <c r="I36" s="7" t="str">
        <f>VLOOKUP(N36,'[1]Revistas'!$B$2:$H$62913,5,FALSE)</f>
        <v>69/129</v>
      </c>
      <c r="J36" s="7" t="str">
        <f>VLOOKUP(N36,'[1]Revistas'!$B$2:$H$62913,6,FALSE)</f>
        <v>NO</v>
      </c>
      <c r="K36" s="7" t="s">
        <v>225</v>
      </c>
      <c r="L36" s="7" t="s">
        <v>226</v>
      </c>
      <c r="M36" s="7">
        <v>4</v>
      </c>
      <c r="N36" s="7" t="s">
        <v>227</v>
      </c>
      <c r="O36" s="7" t="s">
        <v>228</v>
      </c>
      <c r="P36" s="7">
        <v>2021</v>
      </c>
      <c r="Q36" s="7">
        <v>40</v>
      </c>
      <c r="R36" s="7">
        <v>8</v>
      </c>
      <c r="S36" s="7" t="s">
        <v>229</v>
      </c>
      <c r="T36" s="7" t="s">
        <v>230</v>
      </c>
    </row>
    <row r="37" spans="2:20" s="1" customFormat="1" ht="15">
      <c r="B37" s="6" t="s">
        <v>231</v>
      </c>
      <c r="C37" s="6" t="s">
        <v>232</v>
      </c>
      <c r="D37" s="6" t="s">
        <v>224</v>
      </c>
      <c r="E37" s="7" t="s">
        <v>37</v>
      </c>
      <c r="F37" s="7">
        <f>VLOOKUP(N37,'[1]Revistas'!$B$2:$H$62913,2,FALSE)</f>
        <v>2.129</v>
      </c>
      <c r="G37" s="7" t="str">
        <f>VLOOKUP(N37,'[1]Revistas'!$B$2:$H$62913,3,FALSE)</f>
        <v>Q3</v>
      </c>
      <c r="H37" s="7" t="str">
        <f>VLOOKUP(N37,'[1]Revistas'!$B$2:$H$62913,4,FALSE)</f>
        <v>PEDIATRICS</v>
      </c>
      <c r="I37" s="7" t="str">
        <f>VLOOKUP(N37,'[1]Revistas'!$B$2:$H$62913,5,FALSE)</f>
        <v>69/129</v>
      </c>
      <c r="J37" s="7" t="str">
        <f>VLOOKUP(N37,'[1]Revistas'!$B$2:$H$62913,6,FALSE)</f>
        <v>NO</v>
      </c>
      <c r="K37" s="7" t="s">
        <v>233</v>
      </c>
      <c r="L37" s="7" t="s">
        <v>234</v>
      </c>
      <c r="M37" s="7">
        <v>2</v>
      </c>
      <c r="N37" s="7" t="s">
        <v>227</v>
      </c>
      <c r="O37" s="7" t="s">
        <v>113</v>
      </c>
      <c r="P37" s="7">
        <v>2021</v>
      </c>
      <c r="Q37" s="7">
        <v>40</v>
      </c>
      <c r="R37" s="7">
        <v>5</v>
      </c>
      <c r="S37" s="7" t="s">
        <v>235</v>
      </c>
      <c r="T37" s="7" t="s">
        <v>236</v>
      </c>
    </row>
    <row r="38" spans="2:20" s="1" customFormat="1" ht="15">
      <c r="B38" s="6" t="s">
        <v>237</v>
      </c>
      <c r="C38" s="6" t="s">
        <v>238</v>
      </c>
      <c r="D38" s="6" t="s">
        <v>224</v>
      </c>
      <c r="E38" s="7" t="s">
        <v>37</v>
      </c>
      <c r="F38" s="7">
        <f>VLOOKUP(N38,'[1]Revistas'!$B$2:$H$62913,2,FALSE)</f>
        <v>2.129</v>
      </c>
      <c r="G38" s="7" t="str">
        <f>VLOOKUP(N38,'[1]Revistas'!$B$2:$H$62913,3,FALSE)</f>
        <v>Q3</v>
      </c>
      <c r="H38" s="7" t="str">
        <f>VLOOKUP(N38,'[1]Revistas'!$B$2:$H$62913,4,FALSE)</f>
        <v>PEDIATRICS</v>
      </c>
      <c r="I38" s="7" t="str">
        <f>VLOOKUP(N38,'[1]Revistas'!$B$2:$H$62913,5,FALSE)</f>
        <v>69/129</v>
      </c>
      <c r="J38" s="7" t="str">
        <f>VLOOKUP(N38,'[1]Revistas'!$B$2:$H$62913,6,FALSE)</f>
        <v>NO</v>
      </c>
      <c r="K38" s="7" t="s">
        <v>239</v>
      </c>
      <c r="L38" s="7" t="s">
        <v>240</v>
      </c>
      <c r="M38" s="7">
        <v>0</v>
      </c>
      <c r="N38" s="7" t="s">
        <v>227</v>
      </c>
      <c r="O38" s="7" t="s">
        <v>40</v>
      </c>
      <c r="P38" s="7">
        <v>2021</v>
      </c>
      <c r="Q38" s="7">
        <v>40</v>
      </c>
      <c r="R38" s="7">
        <v>11</v>
      </c>
      <c r="S38" s="7">
        <v>1034</v>
      </c>
      <c r="T38" s="7">
        <v>1045</v>
      </c>
    </row>
    <row r="39" spans="2:20" s="1" customFormat="1" ht="15">
      <c r="B39" s="6" t="s">
        <v>241</v>
      </c>
      <c r="C39" s="6" t="s">
        <v>242</v>
      </c>
      <c r="D39" s="6" t="s">
        <v>224</v>
      </c>
      <c r="E39" s="7" t="s">
        <v>37</v>
      </c>
      <c r="F39" s="7">
        <f>VLOOKUP(N39,'[1]Revistas'!$B$2:$H$62913,2,FALSE)</f>
        <v>2.129</v>
      </c>
      <c r="G39" s="7" t="str">
        <f>VLOOKUP(N39,'[1]Revistas'!$B$2:$H$62913,3,FALSE)</f>
        <v>Q3</v>
      </c>
      <c r="H39" s="7" t="str">
        <f>VLOOKUP(N39,'[1]Revistas'!$B$2:$H$62913,4,FALSE)</f>
        <v>PEDIATRICS</v>
      </c>
      <c r="I39" s="7" t="str">
        <f>VLOOKUP(N39,'[1]Revistas'!$B$2:$H$62913,5,FALSE)</f>
        <v>69/129</v>
      </c>
      <c r="J39" s="7" t="str">
        <f>VLOOKUP(N39,'[1]Revistas'!$B$2:$H$62913,6,FALSE)</f>
        <v>NO</v>
      </c>
      <c r="K39" s="7" t="s">
        <v>243</v>
      </c>
      <c r="L39" s="7" t="s">
        <v>234</v>
      </c>
      <c r="M39" s="7">
        <v>1</v>
      </c>
      <c r="N39" s="7" t="s">
        <v>227</v>
      </c>
      <c r="O39" s="7" t="s">
        <v>157</v>
      </c>
      <c r="P39" s="7">
        <v>2021</v>
      </c>
      <c r="Q39" s="7">
        <v>40</v>
      </c>
      <c r="R39" s="7">
        <v>3</v>
      </c>
      <c r="S39" s="7" t="s">
        <v>244</v>
      </c>
      <c r="T39" s="7" t="s">
        <v>245</v>
      </c>
    </row>
    <row r="40" spans="2:20" s="1" customFormat="1" ht="15">
      <c r="B40" s="6" t="s">
        <v>246</v>
      </c>
      <c r="C40" s="6" t="s">
        <v>247</v>
      </c>
      <c r="D40" s="6" t="s">
        <v>224</v>
      </c>
      <c r="E40" s="7" t="s">
        <v>37</v>
      </c>
      <c r="F40" s="7">
        <f>VLOOKUP(N40,'[1]Revistas'!$B$2:$H$62913,2,FALSE)</f>
        <v>2.129</v>
      </c>
      <c r="G40" s="7" t="str">
        <f>VLOOKUP(N40,'[1]Revistas'!$B$2:$H$62913,3,FALSE)</f>
        <v>Q3</v>
      </c>
      <c r="H40" s="7" t="str">
        <f>VLOOKUP(N40,'[1]Revistas'!$B$2:$H$62913,4,FALSE)</f>
        <v>PEDIATRICS</v>
      </c>
      <c r="I40" s="7" t="str">
        <f>VLOOKUP(N40,'[1]Revistas'!$B$2:$H$62913,5,FALSE)</f>
        <v>69/129</v>
      </c>
      <c r="J40" s="7" t="str">
        <f>VLOOKUP(N40,'[1]Revistas'!$B$2:$H$62913,6,FALSE)</f>
        <v>NO</v>
      </c>
      <c r="K40" s="7" t="s">
        <v>248</v>
      </c>
      <c r="L40" s="7" t="s">
        <v>249</v>
      </c>
      <c r="M40" s="7">
        <v>0</v>
      </c>
      <c r="N40" s="7" t="s">
        <v>227</v>
      </c>
      <c r="O40" s="7" t="s">
        <v>40</v>
      </c>
      <c r="P40" s="7">
        <v>2021</v>
      </c>
      <c r="Q40" s="7">
        <v>40</v>
      </c>
      <c r="R40" s="7">
        <v>11</v>
      </c>
      <c r="S40" s="7">
        <v>969</v>
      </c>
      <c r="T40" s="7">
        <v>974</v>
      </c>
    </row>
    <row r="41" spans="2:20" s="1" customFormat="1" ht="15">
      <c r="B41" s="6" t="s">
        <v>250</v>
      </c>
      <c r="C41" s="6" t="s">
        <v>251</v>
      </c>
      <c r="D41" s="6" t="s">
        <v>252</v>
      </c>
      <c r="E41" s="7" t="s">
        <v>37</v>
      </c>
      <c r="F41" s="7">
        <f>VLOOKUP(N41,'[1]Revistas'!$B$2:$H$62913,2,FALSE)</f>
        <v>3.039</v>
      </c>
      <c r="G41" s="7" t="str">
        <f>VLOOKUP(N41,'[1]Revistas'!$B$2:$H$62913,3,FALSE)</f>
        <v>Q2</v>
      </c>
      <c r="H41" s="7" t="str">
        <f>VLOOKUP(N41,'[1]Revistas'!$B$2:$H$62913,4,FALSE)</f>
        <v>PEDIATRICS</v>
      </c>
      <c r="I41" s="7" t="str">
        <f>VLOOKUP(N41,'[1]Revistas'!$B$2:$H$62913,5,FALSE)</f>
        <v>36/129</v>
      </c>
      <c r="J41" s="7" t="str">
        <f>VLOOKUP(N41,'[1]Revistas'!$B$2:$H$62913,6,FALSE)</f>
        <v>NO</v>
      </c>
      <c r="K41" s="7" t="s">
        <v>253</v>
      </c>
      <c r="L41" s="7" t="s">
        <v>254</v>
      </c>
      <c r="M41" s="7">
        <v>1</v>
      </c>
      <c r="N41" s="7" t="s">
        <v>255</v>
      </c>
      <c r="O41" s="7" t="s">
        <v>113</v>
      </c>
      <c r="P41" s="7">
        <v>2021</v>
      </c>
      <c r="Q41" s="7">
        <v>56</v>
      </c>
      <c r="R41" s="7">
        <v>5</v>
      </c>
      <c r="S41" s="7">
        <v>967</v>
      </c>
      <c r="T41" s="7">
        <v>973</v>
      </c>
    </row>
    <row r="42" spans="2:20" s="1" customFormat="1" ht="15">
      <c r="B42" s="6" t="s">
        <v>256</v>
      </c>
      <c r="C42" s="6" t="s">
        <v>257</v>
      </c>
      <c r="D42" s="6" t="s">
        <v>258</v>
      </c>
      <c r="E42" s="7" t="s">
        <v>37</v>
      </c>
      <c r="F42" s="7">
        <f>VLOOKUP(N42,'[1]Revistas'!$B$2:$H$62913,2,FALSE)</f>
        <v>7.124</v>
      </c>
      <c r="G42" s="7" t="str">
        <f>VLOOKUP(N42,'[1]Revistas'!$B$2:$H$62913,3,FALSE)</f>
        <v>Q1</v>
      </c>
      <c r="H42" s="7" t="str">
        <f>VLOOKUP(N42,'[1]Revistas'!$B$2:$H$62913,4,FALSE)</f>
        <v>PEDIATRICS</v>
      </c>
      <c r="I42" s="7" t="str">
        <f>VLOOKUP(N42,'[1]Revistas'!$B$2:$H$62913,5,FALSE)</f>
        <v>4/129</v>
      </c>
      <c r="J42" s="7" t="str">
        <f>VLOOKUP(N42,'[1]Revistas'!$B$2:$H$62913,6,FALSE)</f>
        <v>SI</v>
      </c>
      <c r="K42" s="7" t="s">
        <v>259</v>
      </c>
      <c r="L42" s="7" t="s">
        <v>260</v>
      </c>
      <c r="M42" s="7">
        <v>12</v>
      </c>
      <c r="N42" s="7" t="s">
        <v>261</v>
      </c>
      <c r="O42" s="7" t="s">
        <v>113</v>
      </c>
      <c r="P42" s="7">
        <v>2021</v>
      </c>
      <c r="Q42" s="7">
        <v>147</v>
      </c>
      <c r="R42" s="7">
        <v>5</v>
      </c>
      <c r="S42" s="7" t="s">
        <v>41</v>
      </c>
      <c r="T42" s="7" t="s">
        <v>262</v>
      </c>
    </row>
    <row r="43" spans="2:20" s="1" customFormat="1" ht="15">
      <c r="B43" s="6" t="s">
        <v>263</v>
      </c>
      <c r="C43" s="6" t="s">
        <v>264</v>
      </c>
      <c r="D43" s="6" t="s">
        <v>265</v>
      </c>
      <c r="E43" s="7" t="s">
        <v>37</v>
      </c>
      <c r="F43" s="7">
        <f>VLOOKUP(N43,'[1]Revistas'!$B$2:$H$62913,2,FALSE)</f>
        <v>4.379</v>
      </c>
      <c r="G43" s="7" t="str">
        <f>VLOOKUP(N43,'[1]Revistas'!$B$2:$H$62913,3,FALSE)</f>
        <v>Q1</v>
      </c>
      <c r="H43" s="7" t="str">
        <f>VLOOKUP(N43,'[1]Revistas'!$B$2:$H$62913,4,FALSE)</f>
        <v>MULTIDISCIPLINARY SCIENCES</v>
      </c>
      <c r="I43" s="7" t="str">
        <f>VLOOKUP(N43,'[1]Revistas'!$B$2:$H$62913,5,FALSE)</f>
        <v>17/73</v>
      </c>
      <c r="J43" s="7" t="str">
        <f>VLOOKUP(N43,'[1]Revistas'!$B$2:$H$62913,6,FALSE)</f>
        <v>NO</v>
      </c>
      <c r="K43" s="7" t="s">
        <v>266</v>
      </c>
      <c r="L43" s="7" t="s">
        <v>267</v>
      </c>
      <c r="M43" s="7">
        <v>2</v>
      </c>
      <c r="N43" s="7" t="s">
        <v>268</v>
      </c>
      <c r="O43" s="7" t="s">
        <v>269</v>
      </c>
      <c r="P43" s="7">
        <v>2021</v>
      </c>
      <c r="Q43" s="7">
        <v>11</v>
      </c>
      <c r="R43" s="7">
        <v>1</v>
      </c>
      <c r="S43" s="7" t="s">
        <v>41</v>
      </c>
      <c r="T43" s="7">
        <v>21523</v>
      </c>
    </row>
    <row r="44" spans="2:20" s="1" customFormat="1" ht="15">
      <c r="B44" s="6" t="s">
        <v>270</v>
      </c>
      <c r="C44" s="6" t="s">
        <v>271</v>
      </c>
      <c r="D44" s="6" t="s">
        <v>272</v>
      </c>
      <c r="E44" s="7" t="s">
        <v>37</v>
      </c>
      <c r="F44" s="7">
        <f>VLOOKUP(N44,'[1]Revistas'!$B$2:$H$62913,2,FALSE)</f>
        <v>2.228</v>
      </c>
      <c r="G44" s="7" t="str">
        <f>VLOOKUP(N44,'[1]Revistas'!$B$2:$H$62913,3,FALSE)</f>
        <v>Q4</v>
      </c>
      <c r="H44" s="7" t="str">
        <f>VLOOKUP(N44,'[1]Revistas'!$B$2:$H$62913,4,FALSE)</f>
        <v>INFECTIOUS DISEASES</v>
      </c>
      <c r="I44" s="7" t="str">
        <f>VLOOKUP(N44,'[1]Revistas'!$B$2:$H$62913,5,FALSE)</f>
        <v>72/92</v>
      </c>
      <c r="J44" s="7" t="str">
        <f>VLOOKUP(N44,'[1]Revistas'!$B$2:$H$62913,6,FALSE)</f>
        <v>NO</v>
      </c>
      <c r="K44" s="7" t="s">
        <v>273</v>
      </c>
      <c r="L44" s="7" t="s">
        <v>274</v>
      </c>
      <c r="M44" s="7">
        <v>1</v>
      </c>
      <c r="N44" s="7" t="s">
        <v>275</v>
      </c>
      <c r="O44" s="7" t="s">
        <v>95</v>
      </c>
      <c r="P44" s="7">
        <v>2021</v>
      </c>
      <c r="Q44" s="7">
        <v>23</v>
      </c>
      <c r="R44" s="7">
        <v>3</v>
      </c>
      <c r="S44" s="7" t="s">
        <v>41</v>
      </c>
      <c r="T44" s="7" t="s">
        <v>276</v>
      </c>
    </row>
    <row r="45" spans="2:20" s="1" customFormat="1" ht="15">
      <c r="B45" s="6" t="s">
        <v>277</v>
      </c>
      <c r="C45" s="6" t="s">
        <v>278</v>
      </c>
      <c r="D45" s="6" t="s">
        <v>279</v>
      </c>
      <c r="E45" s="7" t="s">
        <v>37</v>
      </c>
      <c r="F45" s="7">
        <f>VLOOKUP(N45,'[1]Revistas'!$B$2:$H$62913,2,FALSE)</f>
        <v>5.048</v>
      </c>
      <c r="G45" s="7" t="str">
        <f>VLOOKUP(N45,'[1]Revistas'!$B$2:$H$62913,3,FALSE)</f>
        <v>Q2</v>
      </c>
      <c r="H45" s="7" t="str">
        <f>VLOOKUP(N45,'[1]Revistas'!$B$2:$H$62913,4,FALSE)</f>
        <v>VIROLOGY</v>
      </c>
      <c r="I45" s="7" t="str">
        <f>VLOOKUP(N45,'[1]Revistas'!$B$2:$H$62913,5,FALSE)</f>
        <v>10 DE 36</v>
      </c>
      <c r="J45" s="7" t="str">
        <f>VLOOKUP(N45,'[1]Revistas'!$B$2:$H$62913,6,FALSE)</f>
        <v>NO</v>
      </c>
      <c r="K45" s="7" t="s">
        <v>280</v>
      </c>
      <c r="L45" s="7" t="s">
        <v>281</v>
      </c>
      <c r="M45" s="7">
        <v>0</v>
      </c>
      <c r="N45" s="7" t="s">
        <v>282</v>
      </c>
      <c r="O45" s="7" t="s">
        <v>34</v>
      </c>
      <c r="P45" s="7">
        <v>2021</v>
      </c>
      <c r="Q45" s="7">
        <v>13</v>
      </c>
      <c r="R45" s="7">
        <v>10</v>
      </c>
      <c r="S45" s="7" t="s">
        <v>41</v>
      </c>
      <c r="T45" s="7">
        <v>2059</v>
      </c>
    </row>
    <row r="46" spans="2:20" s="1" customFormat="1" ht="15">
      <c r="B46" s="6" t="s">
        <v>283</v>
      </c>
      <c r="C46" s="6" t="s">
        <v>284</v>
      </c>
      <c r="D46" s="6" t="s">
        <v>279</v>
      </c>
      <c r="E46" s="7" t="s">
        <v>37</v>
      </c>
      <c r="F46" s="7">
        <f>VLOOKUP(N46,'[1]Revistas'!$B$2:$H$62913,2,FALSE)</f>
        <v>5.048</v>
      </c>
      <c r="G46" s="7" t="str">
        <f>VLOOKUP(N46,'[1]Revistas'!$B$2:$H$62913,3,FALSE)</f>
        <v>Q2</v>
      </c>
      <c r="H46" s="7" t="str">
        <f>VLOOKUP(N46,'[1]Revistas'!$B$2:$H$62913,4,FALSE)</f>
        <v>VIROLOGY</v>
      </c>
      <c r="I46" s="7" t="str">
        <f>VLOOKUP(N46,'[1]Revistas'!$B$2:$H$62913,5,FALSE)</f>
        <v>10 DE 36</v>
      </c>
      <c r="J46" s="7" t="str">
        <f>VLOOKUP(N46,'[1]Revistas'!$B$2:$H$62913,6,FALSE)</f>
        <v>NO</v>
      </c>
      <c r="K46" s="7" t="s">
        <v>285</v>
      </c>
      <c r="L46" s="7" t="s">
        <v>286</v>
      </c>
      <c r="M46" s="7">
        <v>2</v>
      </c>
      <c r="N46" s="7" t="s">
        <v>282</v>
      </c>
      <c r="O46" s="7" t="s">
        <v>113</v>
      </c>
      <c r="P46" s="7">
        <v>2021</v>
      </c>
      <c r="Q46" s="7">
        <v>13</v>
      </c>
      <c r="R46" s="7">
        <v>5</v>
      </c>
      <c r="S46" s="7" t="s">
        <v>41</v>
      </c>
      <c r="T46" s="7">
        <v>781</v>
      </c>
    </row>
    <row r="47" spans="2:20" s="1" customFormat="1" ht="15">
      <c r="B47" s="6" t="s">
        <v>287</v>
      </c>
      <c r="C47" s="6" t="s">
        <v>288</v>
      </c>
      <c r="D47" s="6" t="s">
        <v>279</v>
      </c>
      <c r="E47" s="7" t="s">
        <v>37</v>
      </c>
      <c r="F47" s="7">
        <f>VLOOKUP(N47,'[1]Revistas'!$B$2:$H$62913,2,FALSE)</f>
        <v>5.048</v>
      </c>
      <c r="G47" s="7" t="str">
        <f>VLOOKUP(N47,'[1]Revistas'!$B$2:$H$62913,3,FALSE)</f>
        <v>Q2</v>
      </c>
      <c r="H47" s="7" t="str">
        <f>VLOOKUP(N47,'[1]Revistas'!$B$2:$H$62913,4,FALSE)</f>
        <v>VIROLOGY</v>
      </c>
      <c r="I47" s="7" t="str">
        <f>VLOOKUP(N47,'[1]Revistas'!$B$2:$H$62913,5,FALSE)</f>
        <v>10 DE 36</v>
      </c>
      <c r="J47" s="7" t="str">
        <f>VLOOKUP(N47,'[1]Revistas'!$B$2:$H$62913,6,FALSE)</f>
        <v>NO</v>
      </c>
      <c r="K47" s="7" t="s">
        <v>289</v>
      </c>
      <c r="L47" s="7" t="s">
        <v>290</v>
      </c>
      <c r="M47" s="7">
        <v>1</v>
      </c>
      <c r="N47" s="7" t="s">
        <v>282</v>
      </c>
      <c r="O47" s="7" t="s">
        <v>113</v>
      </c>
      <c r="P47" s="7">
        <v>2021</v>
      </c>
      <c r="Q47" s="7">
        <v>13</v>
      </c>
      <c r="R47" s="7">
        <v>5</v>
      </c>
      <c r="S47" s="7" t="s">
        <v>41</v>
      </c>
      <c r="T47" s="7">
        <v>867</v>
      </c>
    </row>
    <row r="48" spans="2:20" s="1" customFormat="1" ht="15">
      <c r="B48" s="6" t="s">
        <v>291</v>
      </c>
      <c r="C48" s="6" t="s">
        <v>292</v>
      </c>
      <c r="D48" s="6" t="s">
        <v>293</v>
      </c>
      <c r="E48" s="7" t="s">
        <v>23</v>
      </c>
      <c r="F48" s="7">
        <f>VLOOKUP(N48,'[1]Revistas'!$B$2:$H$62913,2,FALSE)</f>
        <v>2.764</v>
      </c>
      <c r="G48" s="7" t="str">
        <f>VLOOKUP(N48,'[1]Revistas'!$B$2:$H$62913,3,FALSE)</f>
        <v>Q2</v>
      </c>
      <c r="H48" s="7" t="str">
        <f>VLOOKUP(N48,'[1]Revistas'!$B$2:$H$62913,4,FALSE)</f>
        <v>PEDIATRICS</v>
      </c>
      <c r="I48" s="7" t="str">
        <f>VLOOKUP(N48,'[1]Revistas'!$B$2:$H$62913,5,FALSE)</f>
        <v>44/129</v>
      </c>
      <c r="J48" s="7" t="str">
        <f>VLOOKUP(N48,'[1]Revistas'!$B$2:$H$62913,6,FALSE)</f>
        <v>NO</v>
      </c>
      <c r="K48" s="7" t="s">
        <v>294</v>
      </c>
      <c r="L48" s="7" t="s">
        <v>295</v>
      </c>
      <c r="M48" s="7">
        <v>6</v>
      </c>
      <c r="N48" s="7" t="s">
        <v>296</v>
      </c>
      <c r="O48" s="7" t="s">
        <v>95</v>
      </c>
      <c r="P48" s="7">
        <v>2021</v>
      </c>
      <c r="Q48" s="7">
        <v>17</v>
      </c>
      <c r="R48" s="7">
        <v>3</v>
      </c>
      <c r="S48" s="7">
        <v>329</v>
      </c>
      <c r="T48" s="7">
        <v>334</v>
      </c>
    </row>
    <row r="49" spans="2:28" s="1" customFormat="1" ht="15">
      <c r="B49" s="2"/>
      <c r="D49" s="2"/>
      <c r="K49" s="2"/>
      <c r="Q49" s="2"/>
      <c r="R49" s="2"/>
      <c r="S49" s="2"/>
      <c r="T49" s="2"/>
      <c r="U49" s="2"/>
      <c r="V49" s="2"/>
      <c r="W49" s="2"/>
      <c r="X49" s="2"/>
      <c r="Y49" s="2"/>
      <c r="Z49" s="2"/>
      <c r="AB49" s="2"/>
    </row>
    <row r="50" spans="6:28" s="1" customFormat="1" ht="15" hidden="1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ht="15" hidden="1"/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2:20" s="9" customFormat="1" ht="15" hidden="1">
      <c r="B1037" s="9" t="s">
        <v>4</v>
      </c>
      <c r="C1037" s="9" t="s">
        <v>4</v>
      </c>
      <c r="D1037" s="9" t="s">
        <v>4</v>
      </c>
      <c r="E1037" s="10" t="s">
        <v>5</v>
      </c>
      <c r="F1037" s="10" t="s">
        <v>4</v>
      </c>
      <c r="G1037" s="10" t="s">
        <v>6</v>
      </c>
      <c r="H1037" s="10" t="s">
        <v>297</v>
      </c>
      <c r="I1037" s="10" t="s">
        <v>4</v>
      </c>
      <c r="J1037" s="10" t="s">
        <v>9</v>
      </c>
      <c r="K1037" s="10" t="s">
        <v>298</v>
      </c>
      <c r="L1037" s="10"/>
      <c r="M1037" s="10"/>
      <c r="N1037" s="10"/>
      <c r="O1037" s="10"/>
      <c r="P1037" s="10"/>
      <c r="Q1037" s="10"/>
      <c r="R1037" s="10"/>
      <c r="S1037" s="10"/>
      <c r="T1037" s="10"/>
    </row>
    <row r="1038" spans="2:20" s="9" customFormat="1" ht="15" hidden="1">
      <c r="B1038" s="9" t="s">
        <v>37</v>
      </c>
      <c r="C1038" s="9">
        <f>DCOUNTA(A4:T1031,C1037,B1037:B1038)</f>
        <v>32</v>
      </c>
      <c r="D1038" s="9" t="s">
        <v>37</v>
      </c>
      <c r="E1038" s="10">
        <f>DSUM(A4:T1032,F4,D1037:D1038)</f>
        <v>117.63200000000003</v>
      </c>
      <c r="F1038" s="10" t="s">
        <v>37</v>
      </c>
      <c r="G1038" s="10" t="s">
        <v>299</v>
      </c>
      <c r="H1038" s="10">
        <f>DCOUNTA(A4:T1032,G4,F1037:G1038)</f>
        <v>12</v>
      </c>
      <c r="I1038" s="10" t="s">
        <v>37</v>
      </c>
      <c r="J1038" s="10" t="s">
        <v>300</v>
      </c>
      <c r="K1038" s="10">
        <f>DCOUNTA(A4:T1032,J4,I1037:J1038)</f>
        <v>6</v>
      </c>
      <c r="L1038" s="10"/>
      <c r="M1038" s="10"/>
      <c r="N1038" s="10"/>
      <c r="O1038" s="10"/>
      <c r="P1038" s="10"/>
      <c r="Q1038" s="10"/>
      <c r="R1038" s="10"/>
      <c r="S1038" s="10"/>
      <c r="T1038" s="10"/>
    </row>
    <row r="1039" spans="5:20" s="9" customFormat="1" ht="15" hidden="1"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</row>
    <row r="1040" spans="2:20" s="9" customFormat="1" ht="15" hidden="1">
      <c r="B1040" s="9" t="s">
        <v>4</v>
      </c>
      <c r="D1040" s="9" t="s">
        <v>4</v>
      </c>
      <c r="E1040" s="10" t="s">
        <v>5</v>
      </c>
      <c r="F1040" s="10" t="s">
        <v>4</v>
      </c>
      <c r="G1040" s="10" t="s">
        <v>6</v>
      </c>
      <c r="H1040" s="10" t="s">
        <v>297</v>
      </c>
      <c r="I1040" s="10" t="s">
        <v>4</v>
      </c>
      <c r="J1040" s="10" t="s">
        <v>9</v>
      </c>
      <c r="K1040" s="10" t="s">
        <v>298</v>
      </c>
      <c r="L1040" s="10"/>
      <c r="M1040" s="10"/>
      <c r="N1040" s="10"/>
      <c r="O1040" s="10"/>
      <c r="P1040" s="10"/>
      <c r="Q1040" s="10"/>
      <c r="R1040" s="10"/>
      <c r="S1040" s="10"/>
      <c r="T1040" s="10"/>
    </row>
    <row r="1041" spans="2:20" s="9" customFormat="1" ht="15" hidden="1">
      <c r="B1041" s="9" t="s">
        <v>23</v>
      </c>
      <c r="C1041" s="9">
        <f>DCOUNTA(A4:T1032,E4,B1040:B1041)</f>
        <v>10</v>
      </c>
      <c r="D1041" s="9" t="s">
        <v>23</v>
      </c>
      <c r="E1041" s="10">
        <f>DSUM(A4:T1032,E1040,D1040:D1041)</f>
        <v>65.04599999999999</v>
      </c>
      <c r="F1041" s="10" t="s">
        <v>23</v>
      </c>
      <c r="G1041" s="10" t="s">
        <v>299</v>
      </c>
      <c r="H1041" s="10">
        <f>DCOUNTA(A4:T1032,G4,F1040:G1041)</f>
        <v>3</v>
      </c>
      <c r="I1041" s="10" t="s">
        <v>23</v>
      </c>
      <c r="J1041" s="10" t="s">
        <v>300</v>
      </c>
      <c r="K1041" s="10">
        <f>DCOUNTA(A4:T1032,J4,I1040:J1041)</f>
        <v>3</v>
      </c>
      <c r="L1041" s="10"/>
      <c r="M1041" s="10"/>
      <c r="N1041" s="10"/>
      <c r="O1041" s="10"/>
      <c r="P1041" s="10"/>
      <c r="Q1041" s="10"/>
      <c r="R1041" s="10"/>
      <c r="S1041" s="10"/>
      <c r="T1041" s="10"/>
    </row>
    <row r="1042" spans="5:20" s="9" customFormat="1" ht="15" hidden="1"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</row>
    <row r="1043" spans="2:20" s="9" customFormat="1" ht="15" hidden="1">
      <c r="B1043" s="9" t="s">
        <v>4</v>
      </c>
      <c r="D1043" s="9" t="s">
        <v>4</v>
      </c>
      <c r="E1043" s="10" t="s">
        <v>5</v>
      </c>
      <c r="F1043" s="10" t="s">
        <v>4</v>
      </c>
      <c r="G1043" s="10" t="s">
        <v>6</v>
      </c>
      <c r="H1043" s="10" t="s">
        <v>297</v>
      </c>
      <c r="I1043" s="10" t="s">
        <v>4</v>
      </c>
      <c r="J1043" s="10" t="s">
        <v>9</v>
      </c>
      <c r="K1043" s="10" t="s">
        <v>298</v>
      </c>
      <c r="L1043" s="10"/>
      <c r="M1043" s="10"/>
      <c r="N1043" s="10"/>
      <c r="O1043" s="10"/>
      <c r="P1043" s="10"/>
      <c r="Q1043" s="10"/>
      <c r="R1043" s="10"/>
      <c r="S1043" s="10"/>
      <c r="T1043" s="10"/>
    </row>
    <row r="1044" spans="2:20" s="9" customFormat="1" ht="15" hidden="1">
      <c r="B1044" s="9" t="s">
        <v>301</v>
      </c>
      <c r="C1044" s="9">
        <f>DCOUNTA(A4:T1032,E4,B1043:B1044)</f>
        <v>0</v>
      </c>
      <c r="D1044" s="9" t="s">
        <v>301</v>
      </c>
      <c r="E1044" s="10">
        <f>DSUM(A4:T1032,F4,D1043:D1044)</f>
        <v>0</v>
      </c>
      <c r="F1044" s="10" t="s">
        <v>301</v>
      </c>
      <c r="G1044" s="10" t="s">
        <v>299</v>
      </c>
      <c r="H1044" s="10">
        <f>DCOUNTA(A4:T1032,G4,F1043:G1044)</f>
        <v>0</v>
      </c>
      <c r="I1044" s="10" t="s">
        <v>301</v>
      </c>
      <c r="J1044" s="10" t="s">
        <v>300</v>
      </c>
      <c r="K1044" s="10">
        <f>DCOUNTA(A4:T1032,J4,I1043:J1044)</f>
        <v>0</v>
      </c>
      <c r="L1044" s="10"/>
      <c r="M1044" s="10"/>
      <c r="N1044" s="10"/>
      <c r="O1044" s="10"/>
      <c r="P1044" s="10"/>
      <c r="Q1044" s="10"/>
      <c r="R1044" s="10"/>
      <c r="S1044" s="10"/>
      <c r="T1044" s="10"/>
    </row>
    <row r="1045" spans="5:20" s="9" customFormat="1" ht="15" hidden="1"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</row>
    <row r="1046" spans="2:20" s="9" customFormat="1" ht="15" hidden="1">
      <c r="B1046" s="9" t="s">
        <v>4</v>
      </c>
      <c r="D1046" s="9" t="s">
        <v>4</v>
      </c>
      <c r="E1046" s="10" t="s">
        <v>5</v>
      </c>
      <c r="F1046" s="10" t="s">
        <v>4</v>
      </c>
      <c r="G1046" s="10" t="s">
        <v>6</v>
      </c>
      <c r="H1046" s="10" t="s">
        <v>297</v>
      </c>
      <c r="I1046" s="10" t="s">
        <v>4</v>
      </c>
      <c r="J1046" s="10" t="s">
        <v>9</v>
      </c>
      <c r="K1046" s="10" t="s">
        <v>298</v>
      </c>
      <c r="L1046" s="10"/>
      <c r="M1046" s="10"/>
      <c r="N1046" s="10"/>
      <c r="O1046" s="10"/>
      <c r="P1046" s="10"/>
      <c r="Q1046" s="10"/>
      <c r="R1046" s="10"/>
      <c r="S1046" s="10"/>
      <c r="T1046" s="10"/>
    </row>
    <row r="1047" spans="2:20" s="9" customFormat="1" ht="15" hidden="1">
      <c r="B1047" s="9" t="s">
        <v>110</v>
      </c>
      <c r="C1047" s="9">
        <f>DCOUNTA(C4:T1032,E4,B1046:B1047)</f>
        <v>1</v>
      </c>
      <c r="D1047" s="9" t="s">
        <v>110</v>
      </c>
      <c r="E1047" s="10">
        <f>DSUM(A4:T1032,F4,D1046:D1047)</f>
        <v>3.183</v>
      </c>
      <c r="F1047" s="10" t="s">
        <v>110</v>
      </c>
      <c r="G1047" s="10" t="s">
        <v>299</v>
      </c>
      <c r="H1047" s="10">
        <f>DCOUNTA(A4:T1032,G4,F1046:G1047)</f>
        <v>1</v>
      </c>
      <c r="I1047" s="10" t="s">
        <v>110</v>
      </c>
      <c r="J1047" s="10" t="s">
        <v>300</v>
      </c>
      <c r="K1047" s="10">
        <f>DCOUNTA(A4:T1032,J4,I1046:J1047)</f>
        <v>0</v>
      </c>
      <c r="L1047" s="10"/>
      <c r="M1047" s="10"/>
      <c r="N1047" s="10"/>
      <c r="O1047" s="10"/>
      <c r="P1047" s="10"/>
      <c r="Q1047" s="10"/>
      <c r="R1047" s="10"/>
      <c r="S1047" s="10"/>
      <c r="T1047" s="10"/>
    </row>
    <row r="1048" spans="5:20" s="9" customFormat="1" ht="15" hidden="1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5:20" s="9" customFormat="1" ht="15" hidden="1"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20" s="9" customFormat="1" ht="15" hidden="1">
      <c r="B1050" s="9" t="s">
        <v>4</v>
      </c>
      <c r="D1050" s="9" t="s">
        <v>4</v>
      </c>
      <c r="E1050" s="10" t="s">
        <v>5</v>
      </c>
      <c r="F1050" s="10" t="s">
        <v>4</v>
      </c>
      <c r="G1050" s="10" t="s">
        <v>6</v>
      </c>
      <c r="H1050" s="10" t="s">
        <v>297</v>
      </c>
      <c r="I1050" s="10" t="s">
        <v>4</v>
      </c>
      <c r="J1050" s="10" t="s">
        <v>9</v>
      </c>
      <c r="K1050" s="10" t="s">
        <v>298</v>
      </c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2:20" s="9" customFormat="1" ht="15" hidden="1">
      <c r="B1051" s="9" t="s">
        <v>218</v>
      </c>
      <c r="C1051" s="9">
        <f>DCOUNTA(A4:T1032,E4,B1050:B1051)</f>
        <v>1</v>
      </c>
      <c r="D1051" s="9" t="s">
        <v>218</v>
      </c>
      <c r="E1051" s="10">
        <f>DSUM(A4:T1032,F4,D1050:D1051)</f>
        <v>3.167</v>
      </c>
      <c r="F1051" s="10" t="s">
        <v>218</v>
      </c>
      <c r="G1051" s="10" t="s">
        <v>299</v>
      </c>
      <c r="H1051" s="10">
        <f>DCOUNTA(A4:T1032,G4,F1050:G1051)</f>
        <v>1</v>
      </c>
      <c r="I1051" s="10" t="s">
        <v>218</v>
      </c>
      <c r="J1051" s="10" t="s">
        <v>300</v>
      </c>
      <c r="K1051" s="10">
        <f>DCOUNTA(A4:T1032,J4,I1050:J1051)</f>
        <v>0</v>
      </c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5:20" s="9" customFormat="1" ht="15" hidden="1"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 ht="15" hidden="1">
      <c r="B1053" s="9" t="s">
        <v>4</v>
      </c>
      <c r="D1053" s="9" t="s">
        <v>4</v>
      </c>
      <c r="E1053" s="10" t="s">
        <v>5</v>
      </c>
      <c r="F1053" s="10" t="s">
        <v>4</v>
      </c>
      <c r="G1053" s="10" t="s">
        <v>6</v>
      </c>
      <c r="H1053" s="10" t="s">
        <v>297</v>
      </c>
      <c r="I1053" s="10" t="s">
        <v>4</v>
      </c>
      <c r="J1053" s="10" t="s">
        <v>9</v>
      </c>
      <c r="K1053" s="10" t="s">
        <v>298</v>
      </c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20" s="9" customFormat="1" ht="15" hidden="1">
      <c r="B1054" s="9" t="s">
        <v>302</v>
      </c>
      <c r="C1054" s="9">
        <f>DCOUNTA(B4:T1032,B1053,B1053:B1054)</f>
        <v>0</v>
      </c>
      <c r="D1054" s="9" t="s">
        <v>302</v>
      </c>
      <c r="E1054" s="10">
        <f>DSUM(A4:T1032,F4,D1053:D1054)</f>
        <v>0</v>
      </c>
      <c r="F1054" s="10" t="s">
        <v>302</v>
      </c>
      <c r="G1054" s="10" t="s">
        <v>299</v>
      </c>
      <c r="H1054" s="10">
        <f>DCOUNTA(A4:T1032,G4,F1053:G1054)</f>
        <v>0</v>
      </c>
      <c r="I1054" s="10" t="s">
        <v>302</v>
      </c>
      <c r="J1054" s="10" t="s">
        <v>300</v>
      </c>
      <c r="K1054" s="10">
        <f>DCOUNTA(A4:T1032,J4,I1053:J1054)</f>
        <v>0</v>
      </c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5:20" s="9" customFormat="1" ht="15"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3:20" s="9" customFormat="1" ht="15.75">
      <c r="C1056" s="11" t="s">
        <v>303</v>
      </c>
      <c r="D1056" s="11" t="s">
        <v>304</v>
      </c>
      <c r="E1056" s="11" t="s">
        <v>305</v>
      </c>
      <c r="F1056" s="11" t="s">
        <v>306</v>
      </c>
      <c r="G1056" s="11" t="s">
        <v>307</v>
      </c>
      <c r="H1056" s="10"/>
      <c r="I1056" s="10"/>
      <c r="J1056" s="10"/>
      <c r="K1056" s="10"/>
      <c r="L1056" s="10"/>
      <c r="M1056" s="10"/>
      <c r="N1056" s="10"/>
      <c r="O1056" s="12"/>
      <c r="P1056" s="10"/>
      <c r="Q1056" s="10"/>
      <c r="R1056" s="10"/>
      <c r="S1056" s="10"/>
      <c r="T1056" s="10"/>
    </row>
    <row r="1057" spans="3:20" s="9" customFormat="1" ht="15.75">
      <c r="C1057" s="13">
        <f>C1038</f>
        <v>32</v>
      </c>
      <c r="D1057" s="14" t="s">
        <v>308</v>
      </c>
      <c r="E1057" s="14">
        <f>E1038</f>
        <v>117.63200000000003</v>
      </c>
      <c r="F1057" s="13">
        <f>H1038</f>
        <v>12</v>
      </c>
      <c r="G1057" s="13">
        <f>K1038</f>
        <v>6</v>
      </c>
      <c r="H1057" s="10"/>
      <c r="I1057" s="10"/>
      <c r="J1057" s="10"/>
      <c r="K1057" s="10"/>
      <c r="L1057" s="10"/>
      <c r="M1057" s="10"/>
      <c r="N1057" s="10"/>
      <c r="O1057" s="12"/>
      <c r="P1057" s="10"/>
      <c r="Q1057" s="10"/>
      <c r="R1057" s="10"/>
      <c r="S1057" s="10"/>
      <c r="T1057" s="10"/>
    </row>
    <row r="1058" spans="3:20" s="9" customFormat="1" ht="15.75">
      <c r="C1058" s="13">
        <f>C1041</f>
        <v>10</v>
      </c>
      <c r="D1058" s="14" t="s">
        <v>309</v>
      </c>
      <c r="E1058" s="14">
        <f>E1041</f>
        <v>65.04599999999999</v>
      </c>
      <c r="F1058" s="13">
        <f>H1041</f>
        <v>3</v>
      </c>
      <c r="G1058" s="13">
        <f>K1041</f>
        <v>3</v>
      </c>
      <c r="H1058" s="10"/>
      <c r="I1058" s="10"/>
      <c r="J1058" s="10"/>
      <c r="K1058" s="10"/>
      <c r="L1058" s="10"/>
      <c r="M1058" s="10"/>
      <c r="N1058" s="10"/>
      <c r="O1058" s="12"/>
      <c r="P1058" s="10"/>
      <c r="Q1058" s="10"/>
      <c r="R1058" s="10"/>
      <c r="S1058" s="10"/>
      <c r="T1058" s="10"/>
    </row>
    <row r="1059" spans="3:20" s="9" customFormat="1" ht="15.75">
      <c r="C1059" s="13">
        <f>C1044</f>
        <v>0</v>
      </c>
      <c r="D1059" s="14" t="s">
        <v>310</v>
      </c>
      <c r="E1059" s="14">
        <f>E1044</f>
        <v>0</v>
      </c>
      <c r="F1059" s="13">
        <f>H1044</f>
        <v>0</v>
      </c>
      <c r="G1059" s="13">
        <f>K1044</f>
        <v>0</v>
      </c>
      <c r="H1059" s="10"/>
      <c r="I1059" s="10"/>
      <c r="J1059" s="10"/>
      <c r="K1059" s="10"/>
      <c r="L1059" s="10"/>
      <c r="M1059" s="10"/>
      <c r="N1059" s="10"/>
      <c r="O1059" s="12"/>
      <c r="P1059" s="10"/>
      <c r="Q1059" s="10"/>
      <c r="R1059" s="10"/>
      <c r="S1059" s="10"/>
      <c r="T1059" s="10"/>
    </row>
    <row r="1060" spans="3:20" s="9" customFormat="1" ht="15.75">
      <c r="C1060" s="13">
        <f>C1047</f>
        <v>1</v>
      </c>
      <c r="D1060" s="14" t="s">
        <v>311</v>
      </c>
      <c r="E1060" s="14">
        <f>E1047</f>
        <v>3.183</v>
      </c>
      <c r="F1060" s="13">
        <f>H1047</f>
        <v>1</v>
      </c>
      <c r="G1060" s="13">
        <f>K1047</f>
        <v>0</v>
      </c>
      <c r="H1060" s="10"/>
      <c r="I1060" s="10"/>
      <c r="J1060" s="10"/>
      <c r="K1060" s="10"/>
      <c r="L1060" s="10"/>
      <c r="M1060" s="10"/>
      <c r="N1060" s="10"/>
      <c r="O1060" s="12"/>
      <c r="P1060" s="10"/>
      <c r="Q1060" s="10"/>
      <c r="R1060" s="10"/>
      <c r="S1060" s="10"/>
      <c r="T1060" s="10"/>
    </row>
    <row r="1061" spans="3:20" s="9" customFormat="1" ht="15.75">
      <c r="C1061" s="13">
        <f>C1051</f>
        <v>1</v>
      </c>
      <c r="D1061" s="14" t="s">
        <v>218</v>
      </c>
      <c r="E1061" s="14">
        <f>E1051</f>
        <v>3.167</v>
      </c>
      <c r="F1061" s="13">
        <f>H1051</f>
        <v>1</v>
      </c>
      <c r="G1061" s="13">
        <f>K1051</f>
        <v>0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</row>
    <row r="1062" spans="3:20" s="9" customFormat="1" ht="15.75">
      <c r="C1062" s="13">
        <f>C1054</f>
        <v>0</v>
      </c>
      <c r="D1062" s="14" t="s">
        <v>312</v>
      </c>
      <c r="E1062" s="14">
        <f>E1054</f>
        <v>0</v>
      </c>
      <c r="F1062" s="13">
        <f>H1054</f>
        <v>0</v>
      </c>
      <c r="G1062" s="13">
        <f>K1054</f>
        <v>0</v>
      </c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</row>
    <row r="1063" spans="3:20" s="9" customFormat="1" ht="15.75">
      <c r="C1063" s="15"/>
      <c r="D1063" s="11" t="s">
        <v>313</v>
      </c>
      <c r="E1063" s="11">
        <f>E1057</f>
        <v>117.63200000000003</v>
      </c>
      <c r="F1063" s="15"/>
      <c r="G1063" s="10"/>
      <c r="H1063" s="10"/>
      <c r="I1063" s="10"/>
      <c r="J1063" s="10"/>
      <c r="K1063" s="10"/>
      <c r="L1063" s="10"/>
      <c r="M1063" s="10"/>
      <c r="N1063" s="10"/>
      <c r="O1063" s="12"/>
      <c r="P1063" s="10"/>
      <c r="Q1063" s="10"/>
      <c r="R1063" s="10"/>
      <c r="S1063" s="10"/>
      <c r="T1063" s="10"/>
    </row>
    <row r="1064" spans="3:20" s="9" customFormat="1" ht="15.75">
      <c r="C1064" s="15"/>
      <c r="D1064" s="11" t="s">
        <v>314</v>
      </c>
      <c r="E1064" s="11">
        <f>E1057+E1058+E1059+E1060+E1061+E1062</f>
        <v>189.02800000000002</v>
      </c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5:20" s="1" customFormat="1" ht="12.75" customHeight="1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 ht="1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 ht="1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2022-04-28T13:29:24Z</dcterms:created>
  <dcterms:modified xsi:type="dcterms:W3CDTF">2022-04-28T13:29:37Z</dcterms:modified>
  <cp:category/>
  <cp:version/>
  <cp:contentType/>
  <cp:contentStatus/>
</cp:coreProperties>
</file>