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<sst xmlns="http://schemas.openxmlformats.org/spreadsheetml/2006/main" count="154" uniqueCount="67">
  <si>
    <t>FARMACOLOGÍA VASCULAR Y METABOLISMO (FARMAVASM)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</si>
  <si>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</si>
  <si>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</si>
  <si>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</si>
  <si>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</si>
  <si>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</si>
  <si>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</si>
  <si>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</si>
  <si>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</si>
  <si>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</si>
  <si>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</si>
  <si>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</si>
  <si>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</si>
  <si>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</si>
  <si>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</si>
  <si>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</si>
  <si>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</si>
  <si>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</si>
  <si>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</si>
  <si>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</si>
  <si>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Olivares-Silva, F; De Gregorio, N; Espitia-Corredor, J; Espinoza, C; Vivar, R; Silva, D; Osorio, JM; Lavandero, S; Peiro, C; Sanchez-Ferrer, C; Diaz-Araya, G</t>
  </si>
  <si>
    <t>Resolvin-D1 attenuation of angiotensin II-induced cardiac inflammation in mice is associated with prevention of cardiac remodeling and hypertension</t>
  </si>
  <si>
    <t>BIOCHIMICA ET BIOPHYSICA ACTA-MOLECULAR BASIS OF DISEASE</t>
  </si>
  <si>
    <t>Article</t>
  </si>
  <si>
    <t>[Olivares-Silva, Francisco; Espitia-Corredor, Jenaro; Espinoza, Claudio; Osorio, Jose Miguel; Diaz-Araya, Guillermo] Univ Chile, Fac Chem &amp; Pharmaceut Sci, Dept Chem Pharmacol &amp; Toxicol, Santiago, Chile; [Olivares-Silva, Francisco; De Gregorio, Nicole; Silva, David; Lavandero, Sergio; Diaz-Araya, Guillermo] Univ Chile, Adv Ctr Chron Dis ACCDiS, Fac Chem &amp; Pharmaceut Sci, Santiago, Chile; [Olivares-Silva, Francisco; De Gregorio, Nicole; Silva, David; Lavandero, Sergio; Diaz-Araya, Guillermo] Univ Chile, Fac Med, Santiago, Chile; [Espitia-Corredor, Jenaro; Peiro, Concepcion; Sanchez-Ferrer, Carlos] Univ Autonoma Madrid, Dept Pharmacol, Fac Med, Madrid, Spain; [Espitia-Corredor, Jenaro; Peiro, Concepcion; Sanchez-Ferrer, Carlos] Hosp Univ La Paz IdiPAZ, Inst Invest Sanitaria, Madrid, Spain; [Vivar, Raul] Univ Chile, Fac Med, Biomed Sci Inst, Pharmacol Program, Santiago, Chile; [Lavandero, Sergio] Univ Texas Southwestern Med Ctr Dallas, Cardiol Div, Dept Internal Med, Dallas, TX 75390 USA</t>
  </si>
  <si>
    <t>Diaz-Araya, G (corresponding author), Univ Chile, Fac Chem &amp; Pharmaceut Sci, Dept Chem Pharmacol &amp; Toxicol, Santiago, Chile.</t>
  </si>
  <si>
    <t>0925-4439</t>
  </si>
  <si>
    <t>DEC 1</t>
  </si>
  <si>
    <t/>
  </si>
  <si>
    <t>Salas-Hernandez, A; Ruz-Cortes, F; Bruggendieck, F; Espinoza-Perez, C; Espitia-Corredor, J; Varela, NM; Quinones, LA; Sanchez-Ferrer, C; Peiro, C; Diaz-Araya, G</t>
  </si>
  <si>
    <t>Resolvin D1 reduces expression and secretion of cytokines and monocyte adhesion triggered by Angiotensin II, in rat cardiac fibroblasts</t>
  </si>
  <si>
    <t>BIOMEDICINE &amp; PHARMACOTHERAPY</t>
  </si>
  <si>
    <t>[Salas-Hernandez, Aimee; Ruz-Cortes, Felipe; Bruggendieck, Francisca; Espinoza-Perez, Claudio; Espitia-Corredor, Jenaro; Diaz-Araya, Guillermo] Univ Chile, Fac Chem &amp; Pharmaceut Sci, Dept Chem Pharmacol &amp; Toxicol, Santiago 8380492, Chile; [Diaz-Araya, Guillermo] Univ Chile, Fac Chem &amp; Pharmaceut Sci, Adv Ctr Chron Dis, Santiago, Chile; [Diaz-Araya, Guillermo] Univ Chile, Fac Med, Santiago, Chile; [Varela, Nelson M.; Quinones, Luis A.] Univ Chile, Fac Med, Dept Basic Clin Oncol, Lab Chem Carcinogenesis &amp; Pharmacogenet, Santiago, Chile; [Quinones, Luis A.] Univ Chile, Fac Chem &amp; Pharmaceut Sci, Dept Pharmaceut Sci &amp; Technol, Santiago, Chile; [Varela, Nelson M.; Quinones, Luis A.] Univ Chile, Fac Med, Biomed Sci Inst, Mol &amp; Clin Pharmacol Program, Santiago, Chile; [Espitia-Corredor, Jenaro; Sanchez-Ferrer, Carlos; Peiro, Concepcion] Univ Autonoma Madrid, Fac Med, Dept Pharmacol, Madrid, Spain; [Sanchez-Ferrer, Carlos; Peiro, Concepcion] Inst Invest Sanitarias IdiPAZ, Madrid, Spain; [Salas-Hernandez, Aimee] Univ Costa Rica, Fac Pharm, Dept Pharmacol Toxicol &amp; Drug Dependence, San Jose, Costa Rica</t>
  </si>
  <si>
    <t>Diaz-Araya, G (corresponding author), Univ Chile, Fac Chem &amp; Pharmaceut Sci, Dept Chem Pharmacol &amp; Toxicol, Santiago 8380492, Chile.; Diaz-Araya, G (corresponding author), Univ Chile, Fac Chem &amp; Pharmaceut Sci, Adv Ctr Chron Dis ACCDiS, Santiago 8380492, Chile.</t>
  </si>
  <si>
    <t>0753-3322</t>
  </si>
  <si>
    <t>SEP</t>
  </si>
  <si>
    <t>Salas-Hernandez, A; Espinoza-Perez, C; Vivar, R; Espitia-Corredor, J; Lillo, J; Parra-Flores, P; Sanchez-Ferrer, CF; Peiro, C; Diaz-Araya, G</t>
  </si>
  <si>
    <t>Resolvin D1 and E1 promote resolution of inflammation in rat cardiac fibroblast in vitro</t>
  </si>
  <si>
    <t>MOLECULAR BIOLOGY REPORTS</t>
  </si>
  <si>
    <t>[Salas-Hernandez, Aimee; Espinoza-Perez, Claudio; Espitia-Corredor, Jenaro; Lillo, Jose; Parra-Flores, Pablo; Diaz-Araya, Guillermo] Univ Chile, Dept Chem Pharmacol &amp; Toxicol, Fac Chem &amp; Pharmaceut Sci, Santos Dumont 964, Santiago, Chile; [Salas-Hernandez, Aimee] Univ Costa Rica, Fac Pharm, Dept Pharmacol Toxicol &amp; Pharmacodependence, San Jose, Costa Rica; [Diaz-Araya, Guillermo] Univ Chile, Adv Ctr Chron Dis ACCDiS, Fac Chem &amp; Pharmaceut Sci, Santos Dumont 964, Santiago, Chile; [Diaz-Araya, Guillermo] Univ Chile, Fac Med, Santos Dumont 964, Santiago, Chile; [Vivar, Raul] Univ Chile, Pharmacol Program, Inst Biomed Sci, Independencia 1027, Santiago, Chile; [Sanchez-Ferrer, Carlos F.; Peiro, Concepcion] Univ Autonoma Madrid, Dept Pharmacol, Fac Med, Madrid, Spain; [Sanchez-Ferrer, Carlos F.; Peiro, Concepcion] Inst Invest Sanitaria Hosp Univ La Paz IdiPAZ, Madrid, Spain</t>
  </si>
  <si>
    <t>Diaz-Araya, G (corresponding author), Univ Chile, Dept Chem Pharmacol &amp; Toxicol, Fac Chem &amp; Pharmaceut Sci, Santos Dumont 964, Santiago, Chile.; Diaz-Araya, G (corresponding author), Univ Chile, Adv Ctr Chron Dis ACCDiS, Fac Chem &amp; Pharmaceut Sci, Santos Dumont 964, Santiago, Chile.; Diaz-Araya, G (corresponding author), Univ Chile, Fac Med, Santos Dumont 964, Santiago, Chile.</t>
  </si>
  <si>
    <t>0301-4851</t>
  </si>
  <si>
    <t>JAN</t>
  </si>
  <si>
    <t>1587-1599</t>
  </si>
  <si>
    <t>1º CUARTIL</t>
  </si>
  <si>
    <t>1º DECIL</t>
  </si>
  <si>
    <t>Q1</t>
  </si>
  <si>
    <t>SI</t>
  </si>
  <si>
    <t>Letter</t>
  </si>
  <si>
    <t>Correction</t>
  </si>
  <si>
    <t>Editorial Material</t>
  </si>
  <si>
    <t>Meeting Abstract</t>
  </si>
  <si>
    <t>Review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</si>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</sst>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Y2336"/>
  <sheetViews>
    <sheetView tabSelected="1" zoomScalePageLayoutView="0" workbookViewId="0" topLeftCell="A1">
      <selection activeCell="A1" sqref="A1:IV16384"/>
    </sheetView>
  </sheetViews>
  <sheetFormatPr defaultColWidth="15.5742187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8" customWidth="1"/>
    <col min="6" max="6" width="15.57421875" style="8" customWidth="1"/>
    <col min="7" max="7" width="12.00390625" style="8" customWidth="1"/>
    <col min="8" max="9" width="0" style="8" hidden="1" customWidth="1"/>
    <col min="10" max="10" width="8.7109375" style="8" customWidth="1"/>
    <col min="11" max="14" width="0" style="8" hidden="1" customWidth="1"/>
    <col min="15" max="15" width="9.28125" style="8" customWidth="1"/>
    <col min="16" max="17" width="8.140625" style="8" customWidth="1"/>
    <col min="18" max="18" width="9.57421875" style="8" customWidth="1"/>
    <col min="19" max="19" width="15.57421875" style="8" customWidth="1"/>
    <col min="20" max="20" width="9.7109375" style="8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5.187</v>
      </c>
      <c r="G5" s="7" t="str">
        <f>VLOOKUP(N5,'[1]Revistas'!$B$2:$H$62913,3,FALSE)</f>
        <v>Q1</v>
      </c>
      <c r="H5" s="7" t="str">
        <f>VLOOKUP(N5,'[1]Revistas'!$B$2:$H$62913,4,FALSE)</f>
        <v>BIOPHYSICS</v>
      </c>
      <c r="I5" s="7" t="str">
        <f>VLOOKUP(N5,'[1]Revistas'!$B$2:$H$62913,5,FALSE)</f>
        <v>12 DE 71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2</v>
      </c>
      <c r="N5" s="7" t="s">
        <v>26</v>
      </c>
      <c r="O5" s="7" t="s">
        <v>27</v>
      </c>
      <c r="P5" s="7">
        <v>2021</v>
      </c>
      <c r="Q5" s="7">
        <v>1867</v>
      </c>
      <c r="R5" s="7">
        <v>12</v>
      </c>
      <c r="S5" s="7" t="s">
        <v>28</v>
      </c>
      <c r="T5" s="7">
        <v>166241</v>
      </c>
    </row>
    <row r="6" spans="2:20" s="1" customFormat="1" ht="15">
      <c r="B6" s="6" t="s">
        <v>29</v>
      </c>
      <c r="C6" s="6" t="s">
        <v>30</v>
      </c>
      <c r="D6" s="6" t="s">
        <v>31</v>
      </c>
      <c r="E6" s="7" t="s">
        <v>23</v>
      </c>
      <c r="F6" s="7">
        <f>VLOOKUP(N6,'[1]Revistas'!$B$2:$H$62913,2,FALSE)</f>
        <v>6.53</v>
      </c>
      <c r="G6" s="7" t="str">
        <f>VLOOKUP(N6,'[1]Revistas'!$B$2:$H$62913,3,FALSE)</f>
        <v>Q1</v>
      </c>
      <c r="H6" s="7" t="str">
        <f>VLOOKUP(N6,'[1]Revistas'!$B$2:$H$62913,4,FALSE)</f>
        <v>MEDICINE, RESEARCH &amp; EXPERIMENTAL</v>
      </c>
      <c r="I6" s="7" t="str">
        <f>VLOOKUP(N6,'[1]Revistas'!$B$2:$H$62913,5,FALSE)</f>
        <v>27/140</v>
      </c>
      <c r="J6" s="7" t="str">
        <f>VLOOKUP(N6,'[1]Revistas'!$B$2:$H$62913,6,FALSE)</f>
        <v>NO</v>
      </c>
      <c r="K6" s="7" t="s">
        <v>32</v>
      </c>
      <c r="L6" s="7" t="s">
        <v>33</v>
      </c>
      <c r="M6" s="7">
        <v>1</v>
      </c>
      <c r="N6" s="7" t="s">
        <v>34</v>
      </c>
      <c r="O6" s="7" t="s">
        <v>35</v>
      </c>
      <c r="P6" s="7">
        <v>2021</v>
      </c>
      <c r="Q6" s="7">
        <v>141</v>
      </c>
      <c r="R6" s="7" t="s">
        <v>28</v>
      </c>
      <c r="S6" s="7" t="s">
        <v>28</v>
      </c>
      <c r="T6" s="7">
        <v>111947</v>
      </c>
    </row>
    <row r="7" spans="2:20" s="1" customFormat="1" ht="15">
      <c r="B7" s="6" t="s">
        <v>36</v>
      </c>
      <c r="C7" s="6" t="s">
        <v>37</v>
      </c>
      <c r="D7" s="6" t="s">
        <v>38</v>
      </c>
      <c r="E7" s="7" t="s">
        <v>23</v>
      </c>
      <c r="F7" s="7">
        <f>VLOOKUP(N7,'[1]Revistas'!$B$2:$H$62913,2,FALSE)</f>
        <v>2.316</v>
      </c>
      <c r="G7" s="7" t="str">
        <f>VLOOKUP(N7,'[1]Revistas'!$B$2:$H$62913,3,FALSE)</f>
        <v>Q4</v>
      </c>
      <c r="H7" s="7" t="str">
        <f>VLOOKUP(N7,'[1]Revistas'!$B$2:$H$62913,4,FALSE)</f>
        <v>BIOCHEMISTRY &amp; MOLECULAR BIOLOGY</v>
      </c>
      <c r="I7" s="7" t="str">
        <f>VLOOKUP(N7,'[1]Revistas'!$B$2:$H$62913,5,FALSE)</f>
        <v>239/297</v>
      </c>
      <c r="J7" s="7" t="str">
        <f>VLOOKUP(N7,'[1]Revistas'!$B$2:$H$62913,6,FALSE)</f>
        <v>NO</v>
      </c>
      <c r="K7" s="7" t="s">
        <v>39</v>
      </c>
      <c r="L7" s="7" t="s">
        <v>40</v>
      </c>
      <c r="M7" s="7">
        <v>4</v>
      </c>
      <c r="N7" s="7" t="s">
        <v>41</v>
      </c>
      <c r="O7" s="7" t="s">
        <v>42</v>
      </c>
      <c r="P7" s="7">
        <v>2021</v>
      </c>
      <c r="Q7" s="7">
        <v>48</v>
      </c>
      <c r="R7" s="7">
        <v>1</v>
      </c>
      <c r="S7" s="7">
        <v>57</v>
      </c>
      <c r="T7" s="7">
        <v>66</v>
      </c>
    </row>
    <row r="8" spans="5:20" s="1" customFormat="1" ht="1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5:20" s="1" customFormat="1" ht="1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5:20" s="1" customFormat="1" ht="15" hidden="1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5:20" s="1" customFormat="1" ht="15" hidden="1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 t="s">
        <v>43</v>
      </c>
      <c r="T11" s="2"/>
    </row>
    <row r="12" spans="5:20" s="1" customFormat="1" ht="15" hidden="1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5:20" s="1" customFormat="1" ht="15" hidden="1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5:20" s="1" customFormat="1" ht="15" hidden="1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5:20" s="1" customFormat="1" ht="15" hidden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5:20" s="1" customFormat="1" ht="15" hidden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 ht="15" hidden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 ht="15" hidden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 ht="15" hidden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 ht="15" hidden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t="15" hidden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ht="15" hidden="1"/>
    <row r="1042" spans="5:20" s="1" customFormat="1" ht="15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2:20" s="9" customFormat="1" ht="15" hidden="1">
      <c r="B1043" s="9" t="s">
        <v>4</v>
      </c>
      <c r="C1043" s="9" t="s">
        <v>4</v>
      </c>
      <c r="D1043" s="9" t="s">
        <v>4</v>
      </c>
      <c r="E1043" s="10" t="s">
        <v>5</v>
      </c>
      <c r="F1043" s="10" t="s">
        <v>4</v>
      </c>
      <c r="G1043" s="10" t="s">
        <v>6</v>
      </c>
      <c r="H1043" s="10" t="s">
        <v>44</v>
      </c>
      <c r="I1043" s="10" t="s">
        <v>4</v>
      </c>
      <c r="J1043" s="10" t="s">
        <v>9</v>
      </c>
      <c r="K1043" s="10" t="s">
        <v>45</v>
      </c>
      <c r="L1043" s="10"/>
      <c r="M1043" s="10"/>
      <c r="N1043" s="10"/>
      <c r="O1043" s="10"/>
      <c r="P1043" s="10"/>
      <c r="Q1043" s="10"/>
      <c r="R1043" s="10"/>
      <c r="S1043" s="10"/>
      <c r="T1043" s="10"/>
    </row>
    <row r="1044" spans="2:20" s="9" customFormat="1" ht="15" hidden="1">
      <c r="B1044" s="9" t="s">
        <v>23</v>
      </c>
      <c r="C1044" s="9">
        <f>DCOUNTA(A4:T1037,C1043,B1043:B1044)</f>
        <v>3</v>
      </c>
      <c r="D1044" s="9" t="s">
        <v>23</v>
      </c>
      <c r="E1044" s="10">
        <f>DSUM(A4:T1038,F4,D1043:D1044)</f>
        <v>14.033000000000001</v>
      </c>
      <c r="F1044" s="10" t="s">
        <v>23</v>
      </c>
      <c r="G1044" s="10" t="s">
        <v>46</v>
      </c>
      <c r="H1044" s="10">
        <f>DCOUNTA(A4:T1038,G4,F1043:G1044)</f>
        <v>2</v>
      </c>
      <c r="I1044" s="10" t="s">
        <v>23</v>
      </c>
      <c r="J1044" s="10" t="s">
        <v>47</v>
      </c>
      <c r="K1044" s="10">
        <f>DCOUNTA(A4:T1038,J4,I1043:J1044)</f>
        <v>0</v>
      </c>
      <c r="L1044" s="10"/>
      <c r="M1044" s="10"/>
      <c r="N1044" s="10"/>
      <c r="O1044" s="10"/>
      <c r="P1044" s="10"/>
      <c r="Q1044" s="10"/>
      <c r="R1044" s="10"/>
      <c r="S1044" s="10"/>
      <c r="T1044" s="10"/>
    </row>
    <row r="1045" spans="5:20" s="9" customFormat="1" ht="15" hidden="1"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</row>
    <row r="1046" spans="2:20" s="9" customFormat="1" ht="15" hidden="1">
      <c r="B1046" s="9" t="s">
        <v>4</v>
      </c>
      <c r="D1046" s="9" t="s">
        <v>4</v>
      </c>
      <c r="E1046" s="10" t="s">
        <v>5</v>
      </c>
      <c r="F1046" s="10" t="s">
        <v>4</v>
      </c>
      <c r="G1046" s="10" t="s">
        <v>6</v>
      </c>
      <c r="H1046" s="10" t="s">
        <v>44</v>
      </c>
      <c r="I1046" s="10" t="s">
        <v>4</v>
      </c>
      <c r="J1046" s="10" t="s">
        <v>9</v>
      </c>
      <c r="K1046" s="10" t="s">
        <v>45</v>
      </c>
      <c r="L1046" s="10"/>
      <c r="M1046" s="10"/>
      <c r="N1046" s="10"/>
      <c r="O1046" s="10"/>
      <c r="P1046" s="10"/>
      <c r="Q1046" s="10"/>
      <c r="R1046" s="10"/>
      <c r="S1046" s="10"/>
      <c r="T1046" s="10"/>
    </row>
    <row r="1047" spans="2:20" s="9" customFormat="1" ht="15" hidden="1">
      <c r="B1047" s="9" t="s">
        <v>48</v>
      </c>
      <c r="C1047" s="9">
        <f>DCOUNTA(A4:T1038,E4,B1046:B1047)</f>
        <v>0</v>
      </c>
      <c r="D1047" s="9" t="s">
        <v>48</v>
      </c>
      <c r="E1047" s="10">
        <f>DSUM(A4:T1038,E1046,D1046:D1047)</f>
        <v>0</v>
      </c>
      <c r="F1047" s="10" t="s">
        <v>48</v>
      </c>
      <c r="G1047" s="10" t="s">
        <v>46</v>
      </c>
      <c r="H1047" s="10">
        <f>DCOUNTA(A4:T1038,G4,F1046:G1047)</f>
        <v>0</v>
      </c>
      <c r="I1047" s="10" t="s">
        <v>48</v>
      </c>
      <c r="J1047" s="10" t="s">
        <v>47</v>
      </c>
      <c r="K1047" s="10">
        <f>DCOUNTA(A4:T1038,J4,I1046:J1047)</f>
        <v>0</v>
      </c>
      <c r="L1047" s="10"/>
      <c r="M1047" s="10"/>
      <c r="N1047" s="10"/>
      <c r="O1047" s="10"/>
      <c r="P1047" s="10"/>
      <c r="Q1047" s="10"/>
      <c r="R1047" s="10"/>
      <c r="S1047" s="10"/>
      <c r="T1047" s="10"/>
    </row>
    <row r="1048" spans="5:20" s="9" customFormat="1" ht="15" hidden="1"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</row>
    <row r="1049" spans="2:20" s="9" customFormat="1" ht="15" hidden="1">
      <c r="B1049" s="9" t="s">
        <v>4</v>
      </c>
      <c r="D1049" s="9" t="s">
        <v>4</v>
      </c>
      <c r="E1049" s="10" t="s">
        <v>5</v>
      </c>
      <c r="F1049" s="10" t="s">
        <v>4</v>
      </c>
      <c r="G1049" s="10" t="s">
        <v>6</v>
      </c>
      <c r="H1049" s="10" t="s">
        <v>44</v>
      </c>
      <c r="I1049" s="10" t="s">
        <v>4</v>
      </c>
      <c r="J1049" s="10" t="s">
        <v>9</v>
      </c>
      <c r="K1049" s="10" t="s">
        <v>45</v>
      </c>
      <c r="L1049" s="10"/>
      <c r="M1049" s="10"/>
      <c r="N1049" s="10"/>
      <c r="O1049" s="10"/>
      <c r="P1049" s="10"/>
      <c r="Q1049" s="10"/>
      <c r="R1049" s="10"/>
      <c r="S1049" s="10"/>
      <c r="T1049" s="10"/>
    </row>
    <row r="1050" spans="2:20" s="9" customFormat="1" ht="15" hidden="1">
      <c r="B1050" s="9" t="s">
        <v>49</v>
      </c>
      <c r="C1050" s="9">
        <f>DCOUNTA(A4:T1038,E4,B1049:B1050)</f>
        <v>0</v>
      </c>
      <c r="D1050" s="9" t="s">
        <v>49</v>
      </c>
      <c r="E1050" s="10">
        <f>DSUM(A4:T1038,F4,D1049:D1050)</f>
        <v>0</v>
      </c>
      <c r="F1050" s="10" t="s">
        <v>49</v>
      </c>
      <c r="G1050" s="10" t="s">
        <v>46</v>
      </c>
      <c r="H1050" s="10">
        <f>DCOUNTA(A4:T1038,G4,F1049:G1050)</f>
        <v>0</v>
      </c>
      <c r="I1050" s="10" t="s">
        <v>49</v>
      </c>
      <c r="J1050" s="10" t="s">
        <v>47</v>
      </c>
      <c r="K1050" s="10">
        <f>DCOUNTA(A4:T1038,J4,I1049:J1050)</f>
        <v>0</v>
      </c>
      <c r="L1050" s="10"/>
      <c r="M1050" s="10"/>
      <c r="N1050" s="10"/>
      <c r="O1050" s="10"/>
      <c r="P1050" s="10"/>
      <c r="Q1050" s="10"/>
      <c r="R1050" s="10"/>
      <c r="S1050" s="10"/>
      <c r="T1050" s="10"/>
    </row>
    <row r="1051" spans="5:20" s="9" customFormat="1" ht="15" hidden="1"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</row>
    <row r="1052" spans="2:20" s="9" customFormat="1" ht="15" hidden="1">
      <c r="B1052" s="9" t="s">
        <v>4</v>
      </c>
      <c r="D1052" s="9" t="s">
        <v>4</v>
      </c>
      <c r="E1052" s="10" t="s">
        <v>5</v>
      </c>
      <c r="F1052" s="10" t="s">
        <v>4</v>
      </c>
      <c r="G1052" s="10" t="s">
        <v>6</v>
      </c>
      <c r="H1052" s="10" t="s">
        <v>44</v>
      </c>
      <c r="I1052" s="10" t="s">
        <v>4</v>
      </c>
      <c r="J1052" s="10" t="s">
        <v>9</v>
      </c>
      <c r="K1052" s="10" t="s">
        <v>45</v>
      </c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20" s="9" customFormat="1" ht="15" hidden="1">
      <c r="B1053" s="9" t="s">
        <v>50</v>
      </c>
      <c r="C1053" s="9">
        <f>DCOUNTA(C4:T1038,E4,B1052:B1053)</f>
        <v>0</v>
      </c>
      <c r="D1053" s="9" t="s">
        <v>50</v>
      </c>
      <c r="E1053" s="10">
        <f>DSUM(A4:T1038,F4,D1052:D1053)</f>
        <v>0</v>
      </c>
      <c r="F1053" s="10" t="s">
        <v>50</v>
      </c>
      <c r="G1053" s="10" t="s">
        <v>46</v>
      </c>
      <c r="H1053" s="10">
        <f>DCOUNTA(A4:T1038,G4,F1052:G1053)</f>
        <v>0</v>
      </c>
      <c r="I1053" s="10" t="s">
        <v>50</v>
      </c>
      <c r="J1053" s="10" t="s">
        <v>47</v>
      </c>
      <c r="K1053" s="10">
        <f>DCOUNTA(A4:T1038,J4,I1052:J1053)</f>
        <v>0</v>
      </c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5:20" s="9" customFormat="1" ht="15" hidden="1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5:20" s="9" customFormat="1" ht="15" hidden="1"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2:20" s="9" customFormat="1" ht="15" hidden="1">
      <c r="B1056" s="9" t="s">
        <v>4</v>
      </c>
      <c r="D1056" s="9" t="s">
        <v>4</v>
      </c>
      <c r="E1056" s="10" t="s">
        <v>5</v>
      </c>
      <c r="F1056" s="10" t="s">
        <v>4</v>
      </c>
      <c r="G1056" s="10" t="s">
        <v>6</v>
      </c>
      <c r="H1056" s="10" t="s">
        <v>44</v>
      </c>
      <c r="I1056" s="10" t="s">
        <v>4</v>
      </c>
      <c r="J1056" s="10" t="s">
        <v>9</v>
      </c>
      <c r="K1056" s="10" t="s">
        <v>45</v>
      </c>
      <c r="L1056" s="10"/>
      <c r="M1056" s="10"/>
      <c r="N1056" s="10"/>
      <c r="O1056" s="10"/>
      <c r="P1056" s="10"/>
      <c r="Q1056" s="10"/>
      <c r="R1056" s="10"/>
      <c r="S1056" s="10"/>
      <c r="T1056" s="10"/>
    </row>
    <row r="1057" spans="2:20" s="9" customFormat="1" ht="15" hidden="1">
      <c r="B1057" s="9" t="s">
        <v>51</v>
      </c>
      <c r="C1057" s="9">
        <f>DCOUNTA(A4:T1038,E4,B1056:B1057)</f>
        <v>0</v>
      </c>
      <c r="D1057" s="9" t="s">
        <v>51</v>
      </c>
      <c r="E1057" s="10">
        <f>DSUM(A4:T1038,F4,D1056:D1057)</f>
        <v>0</v>
      </c>
      <c r="F1057" s="10" t="s">
        <v>51</v>
      </c>
      <c r="G1057" s="10" t="s">
        <v>46</v>
      </c>
      <c r="H1057" s="10">
        <f>DCOUNTA(A4:T1038,G4,F1056:G1057)</f>
        <v>0</v>
      </c>
      <c r="I1057" s="10" t="s">
        <v>51</v>
      </c>
      <c r="J1057" s="10" t="s">
        <v>47</v>
      </c>
      <c r="K1057" s="10">
        <f>DCOUNTA(A4:T1038,J4,I1056:J1057)</f>
        <v>0</v>
      </c>
      <c r="L1057" s="10"/>
      <c r="M1057" s="10"/>
      <c r="N1057" s="10"/>
      <c r="O1057" s="10"/>
      <c r="P1057" s="10"/>
      <c r="Q1057" s="10"/>
      <c r="R1057" s="10"/>
      <c r="S1057" s="10"/>
      <c r="T1057" s="10"/>
    </row>
    <row r="1058" spans="5:20" s="9" customFormat="1" ht="15" hidden="1"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</row>
    <row r="1059" spans="2:20" s="9" customFormat="1" ht="15" hidden="1">
      <c r="B1059" s="9" t="s">
        <v>4</v>
      </c>
      <c r="D1059" s="9" t="s">
        <v>4</v>
      </c>
      <c r="E1059" s="10" t="s">
        <v>5</v>
      </c>
      <c r="F1059" s="10" t="s">
        <v>4</v>
      </c>
      <c r="G1059" s="10" t="s">
        <v>6</v>
      </c>
      <c r="H1059" s="10" t="s">
        <v>44</v>
      </c>
      <c r="I1059" s="10" t="s">
        <v>4</v>
      </c>
      <c r="J1059" s="10" t="s">
        <v>9</v>
      </c>
      <c r="K1059" s="10" t="s">
        <v>45</v>
      </c>
      <c r="L1059" s="10"/>
      <c r="M1059" s="10"/>
      <c r="N1059" s="10"/>
      <c r="O1059" s="10"/>
      <c r="P1059" s="10"/>
      <c r="Q1059" s="10"/>
      <c r="R1059" s="10"/>
      <c r="S1059" s="10"/>
      <c r="T1059" s="10"/>
    </row>
    <row r="1060" spans="2:20" s="9" customFormat="1" ht="15" hidden="1">
      <c r="B1060" s="9" t="s">
        <v>52</v>
      </c>
      <c r="C1060" s="9">
        <f>DCOUNTA(B4:T1038,B1059,B1059:B1060)</f>
        <v>0</v>
      </c>
      <c r="D1060" s="9" t="s">
        <v>52</v>
      </c>
      <c r="E1060" s="10">
        <f>DSUM(A4:T1038,F4,D1059:D1060)</f>
        <v>0</v>
      </c>
      <c r="F1060" s="10" t="s">
        <v>52</v>
      </c>
      <c r="G1060" s="10" t="s">
        <v>46</v>
      </c>
      <c r="H1060" s="10">
        <f>DCOUNTA(A4:T1038,G4,F1059:G1060)</f>
        <v>0</v>
      </c>
      <c r="I1060" s="10" t="s">
        <v>52</v>
      </c>
      <c r="J1060" s="10" t="s">
        <v>47</v>
      </c>
      <c r="K1060" s="10">
        <f>DCOUNTA(A4:T1038,J4,I1059:J1060)</f>
        <v>0</v>
      </c>
      <c r="L1060" s="10"/>
      <c r="M1060" s="10"/>
      <c r="N1060" s="10"/>
      <c r="O1060" s="10"/>
      <c r="P1060" s="10"/>
      <c r="Q1060" s="10"/>
      <c r="R1060" s="10"/>
      <c r="S1060" s="10"/>
      <c r="T1060" s="10"/>
    </row>
    <row r="1061" spans="5:20" s="9" customFormat="1" ht="15"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</row>
    <row r="1062" spans="3:51" s="9" customFormat="1" ht="15.75">
      <c r="C1062" s="11" t="s">
        <v>53</v>
      </c>
      <c r="D1062" s="11" t="s">
        <v>54</v>
      </c>
      <c r="E1062" s="11" t="s">
        <v>55</v>
      </c>
      <c r="F1062" s="11" t="s">
        <v>56</v>
      </c>
      <c r="G1062" s="11" t="s">
        <v>57</v>
      </c>
      <c r="H1062" s="10"/>
      <c r="I1062" s="10"/>
      <c r="J1062" s="10"/>
      <c r="K1062" s="10"/>
      <c r="L1062" s="10"/>
      <c r="M1062" s="10"/>
      <c r="N1062" s="10"/>
      <c r="O1062" s="12"/>
      <c r="P1062" s="10"/>
      <c r="Q1062" s="10"/>
      <c r="R1062" s="10"/>
      <c r="S1062" s="10"/>
      <c r="T1062" s="10"/>
      <c r="AX1062" s="9" t="s">
        <v>58</v>
      </c>
      <c r="AY1062" s="9" t="s">
        <v>59</v>
      </c>
    </row>
    <row r="1063" spans="3:20" s="9" customFormat="1" ht="15.75">
      <c r="C1063" s="13">
        <f>C1044</f>
        <v>3</v>
      </c>
      <c r="D1063" s="14" t="s">
        <v>60</v>
      </c>
      <c r="E1063" s="14">
        <f>E1044</f>
        <v>14.033000000000001</v>
      </c>
      <c r="F1063" s="13">
        <f>H1044</f>
        <v>2</v>
      </c>
      <c r="G1063" s="13">
        <f>K1044</f>
        <v>0</v>
      </c>
      <c r="H1063" s="10"/>
      <c r="I1063" s="10"/>
      <c r="J1063" s="10"/>
      <c r="K1063" s="10"/>
      <c r="L1063" s="10"/>
      <c r="M1063" s="10"/>
      <c r="N1063" s="10"/>
      <c r="O1063" s="12"/>
      <c r="P1063" s="10"/>
      <c r="Q1063" s="10"/>
      <c r="R1063" s="10"/>
      <c r="S1063" s="10"/>
      <c r="T1063" s="10"/>
    </row>
    <row r="1064" spans="3:20" s="9" customFormat="1" ht="15.75">
      <c r="C1064" s="13">
        <f>C1047</f>
        <v>0</v>
      </c>
      <c r="D1064" s="14" t="s">
        <v>61</v>
      </c>
      <c r="E1064" s="14">
        <f>E1047</f>
        <v>0</v>
      </c>
      <c r="F1064" s="13">
        <f>H1047</f>
        <v>0</v>
      </c>
      <c r="G1064" s="13">
        <f>K1047</f>
        <v>0</v>
      </c>
      <c r="H1064" s="10"/>
      <c r="I1064" s="10"/>
      <c r="J1064" s="10"/>
      <c r="K1064" s="10"/>
      <c r="L1064" s="10"/>
      <c r="M1064" s="10"/>
      <c r="N1064" s="10"/>
      <c r="O1064" s="12"/>
      <c r="P1064" s="10"/>
      <c r="Q1064" s="10"/>
      <c r="R1064" s="10"/>
      <c r="S1064" s="10"/>
      <c r="T1064" s="10"/>
    </row>
    <row r="1065" spans="3:20" s="9" customFormat="1" ht="15.75">
      <c r="C1065" s="13">
        <f>C1050</f>
        <v>0</v>
      </c>
      <c r="D1065" s="14" t="s">
        <v>62</v>
      </c>
      <c r="E1065" s="14">
        <f>E1050</f>
        <v>0</v>
      </c>
      <c r="F1065" s="13">
        <f>H1050</f>
        <v>0</v>
      </c>
      <c r="G1065" s="13">
        <f>K1050</f>
        <v>0</v>
      </c>
      <c r="H1065" s="10"/>
      <c r="I1065" s="10"/>
      <c r="J1065" s="10"/>
      <c r="K1065" s="10"/>
      <c r="L1065" s="10"/>
      <c r="M1065" s="10"/>
      <c r="N1065" s="10"/>
      <c r="O1065" s="12"/>
      <c r="P1065" s="10"/>
      <c r="Q1065" s="10"/>
      <c r="R1065" s="10"/>
      <c r="S1065" s="10"/>
      <c r="T1065" s="10"/>
    </row>
    <row r="1066" spans="3:20" s="9" customFormat="1" ht="15.75">
      <c r="C1066" s="13">
        <f>C1053</f>
        <v>0</v>
      </c>
      <c r="D1066" s="14" t="s">
        <v>63</v>
      </c>
      <c r="E1066" s="14">
        <f>E1053</f>
        <v>0</v>
      </c>
      <c r="F1066" s="13">
        <f>H1053</f>
        <v>0</v>
      </c>
      <c r="G1066" s="13">
        <f>K1053</f>
        <v>0</v>
      </c>
      <c r="H1066" s="10"/>
      <c r="I1066" s="10"/>
      <c r="J1066" s="10"/>
      <c r="K1066" s="10"/>
      <c r="L1066" s="10"/>
      <c r="M1066" s="10"/>
      <c r="N1066" s="10"/>
      <c r="O1066" s="12"/>
      <c r="P1066" s="10"/>
      <c r="Q1066" s="10"/>
      <c r="R1066" s="10"/>
      <c r="S1066" s="10"/>
      <c r="T1066" s="10"/>
    </row>
    <row r="1067" spans="3:20" s="9" customFormat="1" ht="15.75">
      <c r="C1067" s="13">
        <f>C1057</f>
        <v>0</v>
      </c>
      <c r="D1067" s="14" t="s">
        <v>51</v>
      </c>
      <c r="E1067" s="14">
        <f>E1057</f>
        <v>0</v>
      </c>
      <c r="F1067" s="13">
        <f>H1057</f>
        <v>0</v>
      </c>
      <c r="G1067" s="13">
        <f>K1057</f>
        <v>0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</row>
    <row r="1068" spans="3:20" s="9" customFormat="1" ht="15.75">
      <c r="C1068" s="13">
        <f>C1060</f>
        <v>0</v>
      </c>
      <c r="D1068" s="14" t="s">
        <v>64</v>
      </c>
      <c r="E1068" s="14">
        <f>E1060</f>
        <v>0</v>
      </c>
      <c r="F1068" s="13">
        <f>H1060</f>
        <v>0</v>
      </c>
      <c r="G1068" s="13">
        <f>K1060</f>
        <v>0</v>
      </c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</row>
    <row r="1069" spans="3:20" s="9" customFormat="1" ht="15.75">
      <c r="C1069" s="15"/>
      <c r="D1069" s="11" t="s">
        <v>65</v>
      </c>
      <c r="E1069" s="11">
        <f>E1063</f>
        <v>14.033000000000001</v>
      </c>
      <c r="F1069" s="15"/>
      <c r="G1069" s="10"/>
      <c r="H1069" s="10"/>
      <c r="I1069" s="10"/>
      <c r="J1069" s="10"/>
      <c r="K1069" s="10"/>
      <c r="L1069" s="10"/>
      <c r="M1069" s="10"/>
      <c r="N1069" s="10"/>
      <c r="O1069" s="12"/>
      <c r="P1069" s="10"/>
      <c r="Q1069" s="10"/>
      <c r="R1069" s="10"/>
      <c r="S1069" s="10"/>
      <c r="T1069" s="10"/>
    </row>
    <row r="1070" spans="3:20" s="9" customFormat="1" ht="15.75">
      <c r="C1070" s="15"/>
      <c r="D1070" s="11" t="s">
        <v>66</v>
      </c>
      <c r="E1070" s="11">
        <f>E1063+E1064+E1065+E1066+E1067+E1068</f>
        <v>14.033000000000001</v>
      </c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</row>
    <row r="1071" spans="5:20" s="1" customFormat="1" ht="12.75" customHeight="1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2022-04-28T13:14:32Z</dcterms:created>
  <dcterms:modified xsi:type="dcterms:W3CDTF">2022-04-28T13:14:48Z</dcterms:modified>
  <cp:category/>
  <cp:version/>
  <cp:contentType/>
  <cp:contentStatus/>
</cp:coreProperties>
</file>