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48" i="1"/>
  <c r="C1056" s="1"/>
  <c r="K1045"/>
  <c r="G1055" s="1"/>
  <c r="H1045"/>
  <c r="F1055" s="1"/>
  <c r="E1045"/>
  <c r="E1055" s="1"/>
  <c r="C1045"/>
  <c r="C1055" s="1"/>
  <c r="C1041"/>
  <c r="C1054" s="1"/>
  <c r="K1038"/>
  <c r="G1053" s="1"/>
  <c r="H1038"/>
  <c r="F1053" s="1"/>
  <c r="E1038"/>
  <c r="E1053" s="1"/>
  <c r="C1038"/>
  <c r="C1053" s="1"/>
  <c r="K1035"/>
  <c r="G1052" s="1"/>
  <c r="H1035"/>
  <c r="F1052" s="1"/>
  <c r="E1035"/>
  <c r="E1052" s="1"/>
  <c r="C1035"/>
  <c r="C1052" s="1"/>
  <c r="C1032"/>
  <c r="C1051" s="1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K1041" s="1"/>
  <c r="G1054" s="1"/>
  <c r="I12"/>
  <c r="H12"/>
  <c r="G12"/>
  <c r="H1041" s="1"/>
  <c r="F1054" s="1"/>
  <c r="F12"/>
  <c r="E1041" s="1"/>
  <c r="E1054" s="1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48" s="1"/>
  <c r="G1056" s="1"/>
  <c r="I6"/>
  <c r="H6"/>
  <c r="G6"/>
  <c r="H1048" s="1"/>
  <c r="F1056" s="1"/>
  <c r="F6"/>
  <c r="E1048" s="1"/>
  <c r="E1056" s="1"/>
  <c r="J5"/>
  <c r="K1032" s="1"/>
  <c r="G1051" s="1"/>
  <c r="I5"/>
  <c r="H5"/>
  <c r="G5"/>
  <c r="H1032" s="1"/>
  <c r="F1051" s="1"/>
  <c r="F5"/>
  <c r="E1032" s="1"/>
  <c r="E1051" s="1"/>
  <c r="E1057" l="1"/>
  <c r="E1058"/>
</calcChain>
</file>

<file path=xl/sharedStrings.xml><?xml version="1.0" encoding="utf-8"?>
<sst xmlns="http://schemas.openxmlformats.org/spreadsheetml/2006/main" count="290" uniqueCount="172">
  <si>
    <t>TERAPIAS EXPERIMENTALES Y BIOMARCADORES EN CÁNCER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</si>
  <si>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</si>
  <si>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</si>
  <si>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</si>
  <si>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</si>
  <si>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</si>
  <si>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</si>
  <si>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</si>
  <si>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</si>
  <si>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</si>
  <si>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</si>
  <si>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</si>
  <si>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</si>
  <si>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</si>
  <si>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</si>
  <si>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</si>
  <si>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</si>
  <si>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</si>
  <si>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</si>
  <si>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</si>
  <si>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Esteban-Rodriguez, Isabel; Ruiz Bravo-Burguillos, Elena; Rosas, Rocio; Losantos, Itsaso; Rodriguez-Antolin, Carlos; de Castro, Javier</t>
  </si>
  <si>
    <t>[Protein expression of PD-L1 and clinico-pathological data in a cohort of 53 patients with resectable non small cell lung cancer (NSCLC). Concordance between clones (22C3 and 28-8) and observers. Correlation and prognostic value of clinico-pathological data].</t>
  </si>
  <si>
    <t>Revista espanola de patologia : publicacion oficial de la Sociedad Espanola de Anatomia Patologica y de la Sociedad Espanola de Citologia</t>
  </si>
  <si>
    <t>Article</t>
  </si>
  <si>
    <t>Servicio de Anatomia Patologica, Hospital Universitario La Paz, Madrid, Espana; Grupo de Terapias Experimentales y Biomarcadores en Cancer, IdiPAZ, Madrid, Espana. Electronic address: isaerodriguez@yahoo.es.; Servicio de Anatomia Patologica, Hospital Universitario La Paz, Madrid, Espana.; Grupo de Terapias Experimentales y Biomarcadores en Cancer, IdiPAZ, Madrid, Espana; Laboratorio de Epigenetica del Cancer, INGEMM, Hospital Universitario La Paz, Madrid, Espana.; Servicio de Biostadistica, Hospital Universitario La Paz, Madrid, Espana.; Servicio de Oncologia, Hospital Universitario La Paz, Madrid, Espana; Grupo de Terapias Experimentales y Biomarcadores en Cancer, IdiPAZ, Madrid, Espana.</t>
  </si>
  <si>
    <t>no tiene</t>
  </si>
  <si>
    <t>1988-561X</t>
  </si>
  <si>
    <t>2020  (Epub 2019 Jul 02)</t>
  </si>
  <si>
    <t>Lopez-Rios, Fernando; Paz-Ares, Luis; Sanz, Julian; Isla, Dolores; Pijuan, Lara; Felip, Enriqueta; Gomez-Roman, Jose Javier; de Castro, Javier; Conde, Esther; Garrido, Pilar</t>
  </si>
  <si>
    <t>[Updated guidelines for predictive biomarker testing in advanced non-small-cell lung cancer: A National Consensus of the Spanish Society of Pathology and the Spanish Society of Medical Oncology].</t>
  </si>
  <si>
    <t>Review</t>
  </si>
  <si>
    <t>Departamento de Patologia-Laboratorio de Dianas Terapeuticas, Hospital Universitario HM Sanchinarro, CIBERONC, Madrid, Espana. Electronic address: flopezrios@hmhospitales.com.; Servicio de Oncologia Medica, Hospital Universitario 12 de Octubre, Madrid, Espana.; Departamento de Patologia, Facultad de Medicina, Universidad Complutense de Madrid, Instituto de Investigacion Sanitaria del Hospital Clinico San Carlos (IdISSC), Madrid, Espana.; Servicio de Oncologia Medica, Hospital Clinico Universitario Lozano Blesa, Zaragoza, Espana.; Departamento de Patologia, Hospital del Mar, Barcelona, Espana.; Departamento de Oncologia Medica, Hospital Universitari Vall d'Hebron, Barcelona, Espana.; Departamento de Patologia, Hospital Universitario Marques de Valdecilla, Universidad de Cantabria, IDIVAL, Santander, Espana.; Departamento de Oncologia Medica, Hospital Universitario La Paz, Madrid, Espana.; Departamento de Patologia-Laboratorio de Dianas Terapeuticas, Hospital Universitario HM Sanchinarro, CIBERONC, Madrid, Espana.; Departamento de Oncologia Medica, Hospital Universitario Ramon y Cajal, Universidad Alcala, IRYCIS, CIBERONC, Madrid, Espana.</t>
  </si>
  <si>
    <t>2020  (Epub 2020 Jun 16)</t>
  </si>
  <si>
    <t>167-181</t>
  </si>
  <si>
    <t>Pernia, O; Sastre-Perona, A; Rodriguez-Antolin, C; Garcia-Guede, A; Palomares-Bralo, M; Rosas, R; Sanchez-Cabrero, D; Cruz, P; Rodriguez, C; Diestro, M; Martin-Arenas, R; Pulido, V; Santisteban, P; de Castro, J; Vera, O; de Caceres, II</t>
  </si>
  <si>
    <t>A Novel Role for the Tumor Suppressor Gene ITF2 in Tumorigenesis and Chemotherapy Response</t>
  </si>
  <si>
    <t>CANCERS</t>
  </si>
  <si>
    <t>[Pernia, Olga; Sastre-Perona, Ana; Rodriguez-Antolin, Carlos; Garcia-Guede, Alvaro; Rosas, Rocio; Rodriguez, Carmen; Pulido, Veronica; Ibanez de Caceres, Inmaculada] Hosp La Paz, Epigenet Lab, INGEMM, Madrid 28046, Spain; [Pernia, Olga; Sastre-Perona, Ana; Rodriguez-Antolin, Carlos; Garcia-Guede, Alvaro; Rosas, Rocio; Sanchez-Cabrero, Dario; Cruz, Patricia; Rodriguez, Carmen; Pulido, Veronica; de Castro, Javier; Ibanez de Caceres, Inmaculada] Expt Therapies &amp; Novel Biomarkers Canc IdiPAZ, Madrid 28046, Spain; [Sastre-Perona, Ana] UAM, CSIC, Inst Invest Biomed, Madrid 28029, Spain; [Palomares-Bralo, Maria; Martin-Arenas, Ruben] Inst Salud Carlos III ISCIII, Ciber Enfermedades Raras CIBERER, Madrid 28029, Spain; [Palomares-Bralo, Maria; Martin-Arenas, Ruben] INGEMM IdiPAZ, Lab Genom Estruct &amp; Func, Madrid 28046, Spain; [Diestro, MDolores] La Paz Univ Hosp, Gynaecol Oncol Unit, Madrid 28046, Spain; [Santisteban, Pilar] Inst Salud Carlos III ISCIII, Ciber Canc CIBERONC, Madrid 28029, Spain; [Vera, Olga] H Lee Moffitt Canc Ctr &amp; Res Inst, Dept Mol Oncol, Tampa, FL 33612 USA</t>
  </si>
  <si>
    <t>de Caceres, II (corresponding author), Hosp La Paz, Epigenet Lab, INGEMM, Madrid 28046, Spain.; de Caceres, II (corresponding author), Expt Therapies &amp; Novel Biomarkers Canc IdiPAZ, Madrid 28046, Spain.; Vera, O (corresponding author), H Lee Moffitt Canc Ctr &amp; Res Inst, Dept Mol Oncol, Tampa, FL 33612 USA.</t>
  </si>
  <si>
    <t>2072-6694</t>
  </si>
  <si>
    <t>APR</t>
  </si>
  <si>
    <t>Gonzalez-Cao, M; Moran, T; Dalmau, J; Garcia-Corbacho, J; Bracht, JWP; Bernabe, R; Juan, OS; de Castro, J; Blanco, R; Drozdowskyj, A; Argilaguet, J; Meyerhans, A; Blanco, J; Prado, JG; Carrillo, J; Clotet, B; Massuti, B; Provencio, M; Molina-Vila, MA; de las Casa, CM; Garzon, M; Cao, P; Huang, CY; Martinez-Picado, J; Rosell, R</t>
  </si>
  <si>
    <t>Assessment of the Feasibility and Safety of Durvalumab for Treatment of Solid Tumors in Patients With HIV-1 Infection The Phase 2 DURVAST Study</t>
  </si>
  <si>
    <t>JAMA ONCOLOGY</t>
  </si>
  <si>
    <t>[Gonzalez-Cao, Maria; Bracht, Jillian W. P.; Drozdowskyj, Ana; Molina-Vila, Miguel A.; Mayo de las Casa, Clara; Garzon, Monica; Rosell, Rafael] Dexeus Univ Hosp, Translat Canc Res Unit, Inst Oncol Dr Rosell, C Sabino Arana 5, Barcelona 080028, Spain; [Moran, Teresa] Germans Trias &amp; Pujol Hosp, Catalan Inst Oncol ICO, Dept Med Oncol, Badalona, Spain; [Dalmau, Judith; Blanco, Julia; Prado, Julia G.; Carrillo, Jorge; Clotet, Bonaventura; Martinez-Picado, Javier] Univ Hosp Germans Trias &amp; Pujol, IrsiCaixa AIDS Res Inst, Ctra Canyet S-N, Badalona 08916, Spain; [Garcia-Corbacho, Javier] Hosp Clin Barcelona, ICMHO, Barcelona, Spain; [Bernabe, Reyes] Hosp Univ Virgen del Rocio, Seville, Spain; [Juan, Oscar] Hosp Univ la Fe Valencia, Valencia, Spain; [de Castro, Javier] Hosp Univ La Paz, Madrid, Spain; [Blanco, Remei] Consorci Sanitari Terrassa, Barcelona, Spain; [Argilaguet, Jordi; Meyerhans, Andreas] Univ Pompeu Fabra, Infect Biol Lab, Barcelona, Spain; [Meyerhans, Andreas; Martinez-Picado, Javier] Catalan Inst Res &amp; Adv Studies ICREA, Barcelona, Spain; [Blanco, Julia; Clotet, Bonaventura] Univ Vic, Cent Univ Catalonia UVic UCC, Vic, Spain; [Blanco, Julia; Prado, Julia G.; Martinez-Picado, Javier; Rosell, Rafael] Germans Trias &amp; Pujol Res Inst &amp; Hosp IGTP, Badalona, Spain; [Massuti, Bartomeu] Alicante Univ Hosp, Alicante, Spain; [Provencio, Mariano] Puerta de Hierro Hosp, Madrid, Spain; [Cao, Peng] Nanjing Univ Chinese Med, Affiliated Hosp Integrated Tradit Chinese &amp; Weste, Nanjing, Peoples R China; [Cao, Peng] Nanjing Univ Chinese Med, Sch Pharm, Dept Pharmacol, Nanjing, Peoples R China; [Huang, Chung-Ying] NanoString Technol, Seattle, WA USA</t>
  </si>
  <si>
    <t>Gonzalez-Cao, M (corresponding author), Dexeus Univ Hosp, Translat Canc Res Unit, Inst Oncol Dr Rosell, C Sabino Arana 5, Barcelona 080028, Spain.; Martinez-Picado, J (corresponding author), Univ Hosp Germans Trias &amp; Pujol, IrsiCaixa AIDS Res Inst, Ctra Canyet S-N, Badalona 08916, Spain.</t>
  </si>
  <si>
    <t>2374-2437</t>
  </si>
  <si>
    <t>JUL</t>
  </si>
  <si>
    <t>Vinolas, N Nuria; Garcia-Campelo, Rosario; Majem, Margarita; Carcereny, Enric; Isla, Dolores; Gonzalez-Larriba, Jose Luis; Coves, Juan; De-Castro, Javier; Domine, Manuel; Lianes, Piar; Artal, Angel; Remon, Jordi; Felip, Enriqueta; Garrido, Pilar</t>
  </si>
  <si>
    <t>Assessment of the psychosocial and economic impact according to sex in non-small cell lung cancer patients: an exploratory longitudinal study.</t>
  </si>
  <si>
    <t>BMC psychology</t>
  </si>
  <si>
    <t>Medical Oncology Department, Hospital Clinic i Provincial de Barcelona, Carrer Villarroel, 170, 08036, Barcelona, Spain. nvinolas@clinic.cat.; Translational Genomics and Targeted Therapeutics in Solid Tumors, Agusti Pi i Sunyer Biomedical Research Institute (IDIBAPS), Barcelona, Spain. nvinolas@clinic.cat.; Medical Oncology Department, Complexo Hospitalario Universitario A Coruna (CHUAC), A Coruna, Spain.; Medical Oncology Department, Instituto H. Santa Creu i Sant Pau, Barcelona, Spain.; Medical Oncology Department, Hospital Universitari Germans Trias I Pujol, Badalona, Barcelona, Spain.; Medical Oncology Department, Hospital Lozano Blesa, Zaragoza, Spain.; Medical Oncology Department, Hospital Clinico San Carlos, Madrid, Spain.; Medical Oncology Department, Hospital Son Llatzer, Palma de Mallorca, Spain.; Medical Oncology Department, Hospital Universitario La Paz, Madrid, Spain.; Medical Oncology Department, Fundacion Jimenez Diaz, Madrid, Spain.; Medical Oncology Department, Hospital de Mataro, Barcelona, Spain.; Medical Oncology Department, Hospital Miguel Servet, Zaragoza, Spain.; Medical Oncology Department, CIOCC Barcelona - HM Delfos, Barcelona, Spain.; Medical Oncology Department, Hospital Universitario Vall d'Hebron, Barcelona, Spain.; Medical Oncology Department, Hospital Universitario Ramon y Cajal, Madrid, Spain.</t>
  </si>
  <si>
    <t>2050-7283</t>
  </si>
  <si>
    <t>2020 Nov 23</t>
  </si>
  <si>
    <t>Kim, KJ; Kim, SG; Tan, J; Shen, XP; Viola, D; Elisei, R; Puxeddu, E; Fugazzola, L; Colombo, C; Jarzab, B; Czarniecka, A; Lam, AK; Mian, C; Vianello, F; Yip, L; Riesco-Eizaguirre, G; Santisteban, P; O'Neill, CJ; Sywak, MS; Clifton-Bligh, R; Bendlova, B; Sykorova, V; Xing, MZ</t>
  </si>
  <si>
    <t>BRAF V600E status may facilitate decision-making on active surveillance of low-risk papillary thyroid microcarcinoma</t>
  </si>
  <si>
    <t>EUROPEAN JOURNAL OF CANCER</t>
  </si>
  <si>
    <t>[Kim, Kyeong J.; Tan, Jie; Shen, Xiaopei; Xing, Mingzhao] Johns Hopkins Univ, Dept Med, Div Endocrinol, Lab Cellular &amp; Mol Thyroid Res,Sch Med, Baltimore, MD 21287 USA; [Kim, Kyeong J.; Kim, Sin G.] Korea Univ, Dept Internal Med, Div Endocrinol &amp; Metab, Coll Med, Seoul 02841, South Korea; [Viola, David; Elisei, Rossella] Univ Pisa, Dept Clin &amp; Expt Med, Sect Endocrinol, Pisa, Italy; [Puxeddu, Efisio] Univ Perugia, Dept Internal Med, Perugia, Italy; [Fugazzola, Laura; Colombo, Carla] Univ Milan, IRCCS Inst Auxol Italiano, Div Endocrine &amp; Metab Dis, Milan, Italy; [Fugazzola, Laura; Colombo, Carla] Univ Milan, Dept Pathophysiol &amp; Transplantat, Milan, Italy; [Jarzab, Barbara; Czarniecka, Agnieszka] Maria Sklodowska Curie Inst Oncol Ctr, Gliwice Branch, Gliwice, Poland; [Lam, Alfred K.] Griffith Univ, Sch Med, Canc Mol Pathol, Gold Coast, Australia; [Lam, Alfred K.] Griffith Univ, Menzies Hlth Inst Queensland, Gold Coast, Australia; [Mian, Caterina] Univ Padua, Dept Med, Endocrinol Unit, Padua, Italy; [Vianello, Federica] IRCCS, Veneto Inst Oncol, Padua, Italy; [Yip, Linwah] Univ Pittsburgh, Sch Med, Pittsburgh, PA USA; [Riesco-Eizaguirre, Garcilaso] Hosp Univ La Paz, Dept Endocrinol &amp; Nutr, Madrid 28029, Spain; [Riesco-Eizaguirre, Garcilaso] Hosp Univ Mostoles, Madrid 28029, Spain; [Riesco-Eizaguirre, Garcilaso; Santisteban, Pilar] CSIC, Biomed Res Inst Alberto Sols, Madrid 28029, Spain; [Riesco-Eizaguirre, Garcilaso; Santisteban, Pilar] Univ Autonoma Madrid, Madrid 28029, Spain; [Riesco-Eizaguirre, Garcilaso; Santisteban, Pilar] Hlth Inst Carlos III, Ciberonc, Madrid 28029, Spain; [O'Neill, Christine J.; Sywak, Mark S.; Clifton-Bligh, Roderick] Univ Sydney, Endocrine Surg Unit, Sydney, NSW, Australia; [Bendlova, Bela; Sykorova, Vlasta] Inst Endocrinol, Dept Mol Endocrinol, Prague, Czech Republic</t>
  </si>
  <si>
    <t>Xing, MZ (corresponding author), Johns Hopkins Univ, Dept Med, Div Endocrinol Diabet &amp; Metab, Sch Med, 1830 E Monument St,Suite 333, Baltimore, MD 21287 USA.</t>
  </si>
  <si>
    <t>0959-8049</t>
  </si>
  <si>
    <t>JAN</t>
  </si>
  <si>
    <t>Estevez, FV; Alarcon, MDL; Babarro, AA; Gayoso, LO; de Castro, J; Leria-Gelabert, M; Melogno-Klinkas, M</t>
  </si>
  <si>
    <t>Breakthrough cancer pain treatment in Spain: physicians' perception of current opioids utilization and prescription</t>
  </si>
  <si>
    <t>CURRENT MEDICAL RESEARCH AND OPINION</t>
  </si>
  <si>
    <t>[Villegas Estevez, Francisco] Consorcio Hosp Prov Castellon, Pain Unit, Castellon de La Plana, Spain; [Lopez Alarcon, Maria Dolores] Hosp Gen Univ Valencia, Pain Unit, Valencia, Spain; [Alonso Babarro, Alberto] Hosp Univ Paz, Palliat Care Unit, Madrid, Spain; [Olay Gayoso, Luis] Hosp Univ Cent Asturias, Radiat Oncol Dept, Oviedo, Spain; [de Castro, Javier] Hosp Univ Paz, Med Oncol Dept, Madrid, Spain; [Leria-Gelabert, Mariona; Melogno-Klinkas, Malena] Mylan, Med Dept, Madrid, Spain</t>
  </si>
  <si>
    <t>Leria-Gelabert, M (corresponding author), Calle Gen Aranaz 86, Madrid 28027, Spain.</t>
  </si>
  <si>
    <t>0300-7995</t>
  </si>
  <si>
    <t>AUG 2</t>
  </si>
  <si>
    <t>Saini, KS; de las Heras, B; de Castro, J; Venkitaraman, R; Poelman, M; Srinivasan, G; Saini, ML; Verma, S; Leone, M; Aftimos, P; Curigliano, G</t>
  </si>
  <si>
    <t>Effect of the COVID-19 pandemic on cancer treatment and research</t>
  </si>
  <si>
    <t>LANCET HAEMATOLOGY</t>
  </si>
  <si>
    <t>Editorial Material</t>
  </si>
  <si>
    <t>[Saini, Kamal S.; de las Heras, Begona; Poelman, Martine; Leone, Manuela] Covance Inc, Princeton, NJ USA; [Saini, Kamal S.; Venkitaraman, Ramachandran; Srinivasan, Gopalakrishnan] East Suffolk &amp; North Essex Natl Hlth Serv Fdn Tru, Ipswich, Suffolk, England; [de las Heras, Begona; de Castro, Javier] Madrid Med Doctors Assoc, Madrid, Spain; [de Castro, Javier] La Paz Hosp, Madrid, Spain; [Saini, Monika Lamba] HistoGeneX, Antwerp, Belgium; [Verma, Sanjeev] Quantum Hlth Analyt, Wezembeek Oppem, Belgium; [Aftimos, Philippe] Univ Libre Bruxelles, Inst Jules Bordet, Brussels, Belgium; [Curigliano, Giuseppe] IRCCS, Ist Europeo Oncol, Milan, Italy; [Curigliano, Giuseppe] Univ Milan, I-20141 Milan, Italy</t>
  </si>
  <si>
    <t>Curigliano, G (corresponding author), IRCCS, Ist Europeo Oncol, Milan, Italy.; Curigliano, G (corresponding author), Univ Milan, I-20141 Milan, Italy.</t>
  </si>
  <si>
    <t>2352-3026</t>
  </si>
  <si>
    <t>JUN</t>
  </si>
  <si>
    <t>E432</t>
  </si>
  <si>
    <t>E435</t>
  </si>
  <si>
    <t>Rodriguez, N; Vinal, D; Rodriguez-Cobos, J; De Castro, J; Dominguez, G</t>
  </si>
  <si>
    <t>Genomic profiling in oncology clinical practice</t>
  </si>
  <si>
    <t>CLINICAL &amp; TRANSLATIONAL ONCOLOGY</t>
  </si>
  <si>
    <t>[Rodriguez, N.; De Castro, J.] Hosp Univ La Paz, Dept Med Oncol, Catedra UAM Med Innovac, Madrid, Spain; [Vinal, D.] Hosp Univ La Paz, Dept Med Oncol, Madrid, Spain; [Rodriguez-Cobos, J.; Dominguez, G.] CSIC UAM, Inst Invest Biomed Alberto Sols, Dept Bioquim, Madrid, Spain</t>
  </si>
  <si>
    <t>Vinal, D (corresponding author), Hosp Univ La Paz, Dept Med Oncol, Madrid, Spain.</t>
  </si>
  <si>
    <t>1699-048X</t>
  </si>
  <si>
    <t>SEP</t>
  </si>
  <si>
    <t>Rosas-Alonso, R; Galera, R; Sanchez-Pascuala, JJ; Casitas, R; Burdiel, M; Martinez-Ceron, E; Vera, O; Rodriguez-Antolin, C; Pernia, O; De Castro, J; Garcia-Rio, F; Ibanez-de-Caceres, I</t>
  </si>
  <si>
    <t>Hypermethylation of Anti-oncogenic MicroRNA 7 is Increased in Emphysema Patients</t>
  </si>
  <si>
    <t>ARCHIVOS DE BRONCONEUMOLOGIA</t>
  </si>
  <si>
    <t>[Rosas-Alonso, Rocio; Jose Sanchez-Pascuala, Joan; Burdiel, Miranda; Vera, Olga; Rodriguez-Antolin, Carlos; Pernia, Olga; De Castro, Javier; Ibanez-de-Caceres, Inmaculada] La Paz Univ Hosp, Canc Epigenet Lab, INGEMM, Madrid, Spain; [Rosas-Alonso, Rocio; Jose Sanchez-Pascuala, Joan; Burdiel, Miranda; Martinez-Ceron, Elisabet; Vera, Olga; Rodriguez-Antolin, Carlos; Pernia, Olga; De Castro, Javier; Ibanez-de-Caceres, Inmaculada] IdiPAZ, Biomarkers &amp; Expt Therapeut Canc, Madrid, Spain; [Galera, Raul; Casitas, Raquel; Garcia-Rio, Francisco] La Paz Univ Hosp, Dept Resp Dis, IdiPAZ, Madrid, Spain; [Galera, Raul; Casitas, Raquel; Martinez-Ceron, Elisabet; Garcia-Rio, Francisco] Spanish Network Resp Dis CIBERES, Madrid, Spain; [Garcia-Rio, Francisco] Univ Autonoma Madrid, Sch Med, Madrid, Spain</t>
  </si>
  <si>
    <t>Garcia-Rio, F (corresponding author), La Paz Univ Hosp, Dept Resp Dis, IdiPAZ, Madrid, Spain.; Garcia-Rio, F (corresponding author), Spanish Network Resp Dis CIBERES, Madrid, Spain.; Garcia-Rio, F (corresponding author), Univ Autonoma Madrid, Sch Med, Madrid, Spain.</t>
  </si>
  <si>
    <t>0300-2896</t>
  </si>
  <si>
    <t>AUG</t>
  </si>
  <si>
    <t>Mielgo-Rubio, X; Calvo, V; Luna, J; Remon, J; Martin, M; Berraondo, P; Jarabo, JR; Higuera, O; Conde, E; De Castro, J; Provencio, M; Trancho, FH; Lopez-Rios, F; Counago, F</t>
  </si>
  <si>
    <t>Immunotherapy Moves to the Early-Stage Setting in Non-Small Cell Lung Cancer: Emerging Evidence and the Role of Biomarkers</t>
  </si>
  <si>
    <t>[Mielgo-Rubio, Xabier] Hosp Univ Fdn Alcorcon, Dept Med Oncol, Budapest 1 Alcorcon, Madrid 28922, Spain; [Calvo, Virginia; Provencio, Mariano] Puerta Hierro Hosp, Dept Med Oncol, Joaquin Rodrigo 1, Madrid 28222, Spain; [Luna, Javier] Fdn Jimenez Diaz, Dept Radiat Oncol, Oncohlth Inst, Avda Reyes Catolicos 2, Madrid 28040, Spain; [Remon, Jordi] HM Hosp, Hosp HM Delfos, Ctr Integral Oncol Clara Campal HM CIOCC, Dept Med Oncol, Barcelona 08023, Spain; [Martin, Margarita] Ramon y Cajal Univ Hosp, Dept Radiat Oncol, M-607,100, Madrid 28034, Spain; [Berraondo, Pedro] Cima Univ Navarra, Div Immunol &amp; Immunotherapy, Pamplona 31008, Spain; [Berraondo, Pedro] Inst Invest Sanitaria Navarra IdISNA, Pamplona 31008, Spain; [Jarabo, Jose Ramon; Hernando Trancho, Florentino] Hosp Clin San Carlos, Dept Thorac Surg, Calle Prof Martin Lagos S-N, Madrid 28040, Spain; [Higuera, Oliver; De Castro, Javier] Hosp Univ La Paz, Dept Med Oncol, Paseo Castellana 261, Madrid 28046, Spain; [Conde, Esther; Lopez-Rios, Fernando] HM Hosp, Pathol Targeted Therapies Lab, Madrid 28015, Spain; [Counago, Felipe] Hosp Univ Quironsalud Madrid, Dept Radiat Oncol, Madrid 28223, Spain; [Counago, Felipe] Hosp La Luz, Dept Radiat Oncol, Madrid 28003, Spain; [Counago, Felipe] Univ Europea Madrid, Dept Radiat Oncol, Madrid 28670, Spain</t>
  </si>
  <si>
    <t>Mielgo-Rubio, X (corresponding author), Hosp Univ Fdn Alcorcon, Dept Med Oncol, Budapest 1 Alcorcon, Madrid 28922, Spain.</t>
  </si>
  <si>
    <t>NOV</t>
  </si>
  <si>
    <t>Rojas, AA; Collazo-Lorduy, A; Remon, J; Requejo, OH; Jimenez-Munarriz, B; Rodriguez, MCR; De Castro, J</t>
  </si>
  <si>
    <t>Lung Adenocarcinoma during Pregnancy: 11-Year Follow-Up</t>
  </si>
  <si>
    <t>CASE REPORTS IN ONCOLOGY</t>
  </si>
  <si>
    <t>[Acosta Rojas, Angel; Hernando Requejo, Ovidio; Rubio Rodriguez, Maria Carmen] Hosp Univ Madrid Sanchinarro CIOCC, Dept Radiat Oncol, Madrid, Spain; [Collazo-Lorduy, Ana; Jimenez-Munarriz, Beatriz; De Castro, Javier] Hosp Univ Madrid Sanchinarro CIOCC, Dept Med Oncol, Madrid, Spain; [Remon, Jordi] CIOCC Barcelona Hosp HM Delfos, Dept Med Oncol, Barcelona, Spain</t>
  </si>
  <si>
    <t>Rojas, AA (corresponding author), Hosp Univ Madrid Sanchinarro, Dept Radiat Oncol, Calle Ona 10, ES-28050 Madrid, Spain.</t>
  </si>
  <si>
    <t>1662-6575</t>
  </si>
  <si>
    <t>Provencio, M; Nadal, E; Insa, A; Garcia-Campelo, MR; Casal-Rubio, J; Domine, M; Majem, M; Rodriguez-Abreu, D; Martinez-Marti, A; Carpeno, JD; Cobo, M; Vivanco, GL; Del Barco, E; Caro, RB; Vinolas, N; Aranda, IB; Viteri, S; Pereira, E; Royuela, A; Casarrubios, M; Anton, CS; Parra, ER; Wistuba, I; Calvo, V; Laza-Briviesca, R; Romero, A; Massuti, B; Cruz-Bermudez, A</t>
  </si>
  <si>
    <t>Neoadjuvant chemotherapy and nivolumab in resectable non-small-cell lung cancer (NADIM): an open-label, multicentre, single-arm, phase 2 trial</t>
  </si>
  <si>
    <t>LANCET ONCOLOGY</t>
  </si>
  <si>
    <t>[Provencio, Mariano; Royuela, Ana; Casarrubios, Marta; Salas Anton, Clara; Calvo, Virginia; Laza-Briviesca, Raquel; Romero, Atocha; Cruz-Bermudez, Alberto] Hosp Univ Puerta Hierro Majadahonda, Madrid 28222, Spain; [Royuela, Ana] Inst Hlth Carlos III, Consortium Biomed Res Epidemiol &amp; Publ Hlth CIBER, Madrid, Spain; [Nadal, Ernest] Inst Catala Oncol, Barcelona, Spain; [Insa, Amelia] Hosp Clin Univ Valencia, Fdn INCLIVA, Valencia, Spain; [Rosario Garcia-Campelo, Maria] Hosp Univ A Coruna, La Coruna, Spain; [Casal-Rubio, Joaquin] Hosp Univ Vigo, Pontevedra, Spain; [Domine, Manuel] Hosp Univ Funclacien Jimenez Diaz, Inst Invest Sanitaria Fdn Jiminez Diaz IIS FJD, Madrid, Spain; [Majem, Margarita] Hosp Santa Creu &amp; Sant Pau, Barcelona, Spain; [Rodriguez-Abreu, Delvys] Hosp Insular Gran Canaria, Las Palmas Gran Canaria, Spain; [Martinez-Marti, Alex] Hosp Univ &amp; Inst Oncol Vall dHebron VHIO, Barcelona, Spain; [De Castro Carpeno, Javier] Hosp Univ La Paz, Madrid, Spain; [Cobo, Manuel] Hosp Univ Reg Malaga, Malaga, Spain; [Lopez Vivanco, Guillermo] Hosp Univ Cruces, Baracaldo, Spain; [Del Barco, Edel] Hosp Univ Salamanca, Salamanca, Spain; [Bernabe Caro, Reyes] Hosp Univ Virgn del Rocio, Seville, Spain; [Vinolas, Nuria] Hosp Clin Barcelona, Barcelona, Spain; [Barneto Aranda, Isidoro] Hosp Univ Reina Sofia, Cordoba, Spain; [Viteri, Santiago] Hosp Univ Dexeus, Inst Oncol Dr Rosell, Grp Quironsalud, Barcelona, Spain; [Pereira, Eva] Spanish Lung Canc Grp, Barcelona, Spain; [Parra, Edwin R.; Wistuba, Ignacio] Univ Texas MD Anderson Canc Ctr, Dept Translat Mol Pathol, Houston, TX 77030 USA; [Massuti, Bartomeu] Hosp Gen Alicante, Alicante, Spain</t>
  </si>
  <si>
    <t>Provencio, M (corresponding author), Hosp Univ Puerta Hierro Majadahonda, Madrid 28222, Spain.</t>
  </si>
  <si>
    <t>1470-2045</t>
  </si>
  <si>
    <t>Campos-Balea, B; Carpeno, JD; Massuti, B; Vicente-Baz, D; Parente, DP; Ruiz-Gracia, P; Crama, L; Dols, MC</t>
  </si>
  <si>
    <t>Prognostic factors for survival in patients with metastatic lung adenocarcinoma: An analysis of the SEER database</t>
  </si>
  <si>
    <t>THORACIC CANCER</t>
  </si>
  <si>
    <t>[Campos-Balea, Begona] Hosp Univ Lucus Augusti HULA, Oncol, Lugo, Spain; [de Castro Carpeno, Javier] Hosp Univ La Paz, Oncol, Madrid, Spain; [Massuti, Bartomeu] Hosp Univ Alicante ISABIAL, Oncol, Alicante, Spain; [Vicente-Baz, David] Hosp Univ Virgen Macarena, Oncol, Seville, Spain; [Perez Parente, Diego; Ruiz-Gracia, Pedro; Crama, Leonardo] Roche Farma SA, Lung Canc, Med Affairs Dept, Madrid, Spain; [Cobo Dols, Manuel] Hosp Univ Reg &amp; Virgen de la Victoria, IBIMA, Med Oncol, Unidad Gest Clin Intercentros Oncol Med, Malaga, Spain</t>
  </si>
  <si>
    <t>Campos-Balea, B (corresponding author), Hosp Univ Lucus Augusti, Rua Dr Ulises Romero, Lugo 27003, Spain.</t>
  </si>
  <si>
    <t>1759-7706</t>
  </si>
  <si>
    <t>Saini, Kamal S; de Las Heras, Begona; Plummer, Ruth; Moreno, Victor; Romano, Marco; de Castro, Javier; Aftimos, Philippe; Fredriksson, Judy; Bhattacharyya, Gouri Shankar; Olivo, Martin Sebastian; Schiavon, Gaia; Punie, Kevin; Garcia-Foncillas, Jesus; Rogata, Ernesto; Pfeiffer, Richie; Orbegoso, Cecilia; Morrison, Kenneth; Curigliano, Giuseppe; Chin, Lynda; Saini, Monika Lamba; Rekdal, Oystein; Anderson, Steven; Cortes, Javier; Leone, Manuela; Dancey, Janet; Twelves, Chris; Awada, Ahmad</t>
  </si>
  <si>
    <t>Reimagining Global Oncology Clinical Trials for the Postpandemic Era: A Call to Arms.</t>
  </si>
  <si>
    <t>JCO global oncology</t>
  </si>
  <si>
    <t>Covance, Princeton, NJ.; East Suffolk and North Essex NHS Foundation Trust, Ipswich, United Kingdom.; Madrid Medical Doctors Association, Madrid, Spain.; Translational and Clinical Research Institute, Newcastle University, Newcastle-upon-Tyne, United Kingdom.; START Madrid-FJD, Hospital Fundacion Jimenez Diaz, Madrid, Spain.; Hospital Universitario La Paz, IdiPAZ, Madrid, Spain.; Oncology Medicine Department, Institut Jules Bordet, Universite Libre de Bruxelles, Brussels, Belgium.; F Hoffmann-La Roche, Basel, Switzerland.; Salt Lake City Medical Centre, Kolkata, India.; Immunomedics, Morris Plains, NJ.; R&amp;D Oncology, AstraZeneca, Cambridge, United Kingdom.; Department of General Medical Oncology and Multidisciplinary Breast Centre, Leuven Cancer Institute, University Hospitals Leuven, Leuven, Belgium.; University Hospital Fundacion Jimenez Diaz, Autonomous University of Madrid, Madrid, Spain.; Leeds Cancer Centre, Patient and Public Involvement Group, Leeds, United Kingdom.; Istituto Europeo di Oncologia, IRCCS, Milan, Italy.; University of Milano, Milan, Italy.; Apricity Health, Houston, TX.; Dell Medical School at the University of Texas at Austin, Austin, TX.; HistoGeneX, Antwerp, Belgium.; Lytix Biopharma, Oslo, Norway.; IOB Institute of Oncology, Quiron Group, Madrid, Spain.; Canadian Cancer Trials Group, Queen's University, Kingston, Ontario, Canada.; University of Leeds and Leeds Teaching Hospitals Trust, Leeds, United Kingdom.</t>
  </si>
  <si>
    <t>Curigliano, Giuseppe/D-3371-2018</t>
  </si>
  <si>
    <t>2687-8941</t>
  </si>
  <si>
    <t>2020 Sep</t>
  </si>
  <si>
    <t>1357-1362</t>
  </si>
  <si>
    <t>Saini, KS; Lanza, C; Romano, M; de Azambuja, E; Cortes, J; de las Heras, B; de Castro, J; Saini, ML; Loibl, S; Curigliano, G; Twelves, C; Leone, M; Patnaik, MM</t>
  </si>
  <si>
    <t>Repurposing anticancer drugs for COVID-19-induced inflammation, immune dysfunction, and coagulopathy</t>
  </si>
  <si>
    <t>BRITISH JOURNAL OF CANCER</t>
  </si>
  <si>
    <t>[Saini, Kamal S.; Lanza, Carlo; Romano, Marco; de las Heras, Begona; Leone, Manuela] Covance Inc, Princeton, NJ 08540 USA; [Saini, Kamal S.] East Suffolk &amp; North Essex NHS Fdn Trust, Ipswich, Suffolk, England; [de Azambuja, Evandro] Inst Jules Bordet, Brussels, Belgium; [de Azambuja, Evandro] Univ Libre Bruxelles ULB, Brussels, Belgium; [Cortes, Javier] IOB Inst Oncol, Quiron Grp, Madrid, Spain; [Cortes, Javier] Vall dHebron Inst Oncol, Barcelona, Spain; [Cortes, Javier] Med Scientia Innovat Res, Ridgewood, NJ USA; [de las Heras, Begona] Madrid Med Doctors Assoc, Madrid, Spain; [de Castro, Javier] La Paz Hosp, Madrid, Spain; [Lamba Saini, Monika] HistoGeneX, Antwerp, Belgium; [Loibl, Sibylle] GBG, Neu Isenburg, Germany; [Loibl, Sibylle] Ctr Haematol &amp; Oncol Bethanien, Frankfurt, Germany; [Curigliano, Giuseppe] IRCCS, Ist Europeo Oncol, Milan, Italy; [Curigliano, Giuseppe] Univ Milan, Milan, Italy; [Twelves, Chris] Univ Leeds, Leeds, W Yorkshire, England; [Twelves, Chris] Leeds Teaching Hosp Trust, Leeds, W Yorkshire, England; [Patnaik, Mrinal M.] Mayo Clin, Rochester, MN USA</t>
  </si>
  <si>
    <t>Leone, M (corresponding author), Covance Inc, Princeton, NJ 08540 USA.</t>
  </si>
  <si>
    <t>0007-0920</t>
  </si>
  <si>
    <t>Isla, D; de Castro, J; Garcia-Campelo, R; Lianes, P; Felip, E; Garrido, P; Paz-Ares, L; Trigo, JM</t>
  </si>
  <si>
    <t>Treatment options beyond immunotherapy in patients with wild-type lung adenocarcinoma: a Delphi consensus</t>
  </si>
  <si>
    <t>[Isla, D.] Univ Hosp Lozano Blesa, Med Oncol Dept, Avda San Juan Bosco 15, Zaragoza 50009, Spain; [de Castro, J.] Hosp Univ La Paz IDIPAZ, Med Oncol Dept, Madrid, Spain; [Garcia-Campelo, R.] Complexo Hosp Univ A Coruna, Med Oncol Dept, Coruna, Spain; [Lianes, P.] Hosp Mataro, Med Oncol Dept, Mataro, Spain; [Felip, E.] Vall dHebron Univ, Vall dHebron Inst Oncol, Oncol Dept, Barcelona, Spain; [Garrido, P.] Ramon &amp; Cajal Univ Hosp, Med Oncol Dept, Madrid, Spain; [Paz-Ares, L.] Hosp Univ 12 Octubre, Univ Complutense &amp; Ciberonc, H12o CNIO Lung Canc Unit, Dept Med Oncol, Madrid, Spain; [Trigo, J. M.] Hosp Univ Virgen Victoria, Med Oncol Dept, IBIMA, Malaga, Spain</t>
  </si>
  <si>
    <t>Isla, D (corresponding author), Univ Hosp Lozano Blesa, Med Oncol Dept, Avda San Juan Bosco 15, Zaragoza 50009, Spain.</t>
  </si>
  <si>
    <t>MAY</t>
  </si>
  <si>
    <t>Aguirre, Luis Augusto; Montalban-Hernandez, Karla; Avendano-Ortiz, Jose; Marin, Elvira; Lozano, Roberto; Toledano, Victor; Sanchez-Maroto, Laura; Terron, Veronica; Valentin, Jaime; Pulido, Elisa; Casalvilla, Jose Carlos; Rubio, Carolina; Diekhorst, Luke; Laso-Garcia, Fernando; Del Fresno, Carlos; Collazo-Lorduy, Ana; Jimenez-Munarriz, Beatriz; Gomez-Campelo, Paloma; Llanos-Gonzalez, Emilio; Fernandez-Velasco, Maria; Rodriguez-Antolin, Carlos; Perez de Diego, Rebeca; Cantero-Cid, Ramon; Hernadez-Jimenez, Enrique; Alvarez, Enrique; Rosas, Rocio; Dies Lopez-Ayllon, Blanca; de Castro, Javier; Wculek, Stefanie K; Cubillos-Zapata, Carolina; Ibanez de Caceres, Inmaculada; Diaz-Agero, Prudencio; Gutierrez Fernandez, Maria; Paz de Miguel, Maria; Sancho, David; Schulte, Leon; Perona, Rosario; Belda-Iniesta, Cristobal; Bosca, Lisardo; Lopez-Collazo, Eduardo</t>
  </si>
  <si>
    <t>Tumor stem cells fuse with monocytes to form highly invasive tumor-hybrid cells.</t>
  </si>
  <si>
    <t>Oncoimmunology</t>
  </si>
  <si>
    <t>The Innate Immune Response Group, IdiPAZ, La Paz University Hospital, Madrid, Spain.; Tumour Immunology Lab, IdiPAZ, La Paz University Hospital, Madrid, Spain.; Centre for Biomedical Research Network of Respiratory Diseases (CIBERES), Madrid, Spain.; Department of Neurology and Stroke Centre, Neuroscience and Cerebrovascular Research Laboratory, IdiPAZ, La Paz University Hospital, Autonomous University of Madrid, Madrid, Spain.; Immunobiology Laboratory, National Centre for Cardiovascular Research (CNIC), Madrid, Spain.; Oncology Department, Research Foundation HM Hospitals, Madrid, Spain.; Centre for Biomedical Research Network, CIBER-CV, Madrid, Spain.; Biomarkers and Experimental Therapeutics in Cancer Group, IdiPAZ, La Paz University Hospital, Madrid, Spain.; Laboratory of Immunogenetics of Human Diseases, IdiPAZ, Madrid, Spain.; Laboratory of Experimental Models of Human Diseases, Biomedical Research Institute CSIC/UAM, Madrid, Spain.; Centre for Biomedical Research Network, CIBERER, Madrid, Spain.; Thoracic Surgery Service, IdiPAZ, La Paz University Hospital, Madrid, Spain.; Cell Engineering Laboratory, IdiPAZ, La Paz University Hospital, Madrid, Spain.; Institute for Lung Research/iLung, Research Group "Rna-biology of Inflammation &amp; Infection," Philipps University, Marburg, Germany.</t>
  </si>
  <si>
    <t>; Sancho-Madrid, David/D-3433-2009</t>
  </si>
  <si>
    <t>2162-4011</t>
  </si>
  <si>
    <t>2020 06 16</t>
  </si>
  <si>
    <t>Garrido, P; Conde, E; de Castro, J; Gomez-Roman, JJ; Felip, E; Pijuan, L; Isla, D; Sanz, J; Paz-Ares, L; Lopez-Rios, F</t>
  </si>
  <si>
    <t>Updated guidelines for predictive biomarker testing in advanced non-small-cell lung cancer: a National Consensus of the Spanish Society of Pathology and the Spanish Society of Medical Oncology</t>
  </si>
  <si>
    <t>[Garrido, P.] Univ Alcala De Henares, Hosp Univ Ramon &amp; Cajal, Dept Med Oncol, IRYCIS,CIBERONC, Ctra Colmenar Viejo,Km 9100, Madrid 28034, Spain; [Conde, E.; Lopez-Rios, F.] Hosp Univ HM Sanchinarro, Dept Pathol, CIBERONC, Lab Dianas Terapeut, Madrid, Spain; [de Castro, J.] Hosp Univ La Paz, Dept Med Oncol, Madrid, Spain; [Gomez-Roman, J. J.] Univ Cantabria, Hosp Univ Marques de Valdecilla, Dept Pathol, IDIVAL, Santander, Spain; [Felip, E.] Hosp Univ Vall dHebron, Dept Med Oncol, Barcelona, Spain; [Pijuan, L.] Hosp Mar, Dept Pathol, Barcelona, Spain; [Isla, D.] Hosp Clin Univ Lozano Blesa, Dept Med Oncol, Zaragoza, Spain; [Sanz, J.] Univ Complutense Madrid, Inst Invest Sanitaria Hosp Clin San Carlos IdISSC, Fac Med, Dept Pathol, Madrid, Spain; [Paz-Ares, L.] Hosp Univ 12 Octubre, Dept Med Oncol, Madrid, Spain</t>
  </si>
  <si>
    <t>Garrido, P (corresponding author), Univ Alcala De Henares, Hosp Univ Ramon &amp; Cajal, Dept Med Oncol, IRYCIS,CIBERONC, Ctra Colmenar Viejo,Km 9100, Madrid 28034, Spain.</t>
  </si>
  <si>
    <t>Garcia-Guede, A; Vera, O; Ibanez-de-Caceres, I</t>
  </si>
  <si>
    <t>When Oxidative Stress Meets Epigenetics: Implications in Cancer Development</t>
  </si>
  <si>
    <t>ANTIOXIDANTS</t>
  </si>
  <si>
    <t>[Garcia-Guede, Alvaro; Ibanez-de-Caceres, Inmaculada] Hosp La PAZ, Epigenet Lab, INGEMM, Madrid 28046, Spain; [Garcia-Guede, Alvaro; Ibanez-de-Caceres, Inmaculada] Hosp La Paz, Expt Therapies &amp; Novel Biomarkers Canc, Inst Invest Sanitaria, IdiPAZ, Madrid 28046, Spain; [Vera, Olga] H Lee Moffitt Canc Ctr &amp; Res Inst, Dept Mol Oncol, Tampa, FL 33612 USA</t>
  </si>
  <si>
    <t>Vera, O (corresponding author), H Lee Moffitt Canc Ctr &amp; Res Inst, Dept Mol Oncol, Tampa, FL 33612 USA.</t>
  </si>
  <si>
    <t>2076-3921</t>
  </si>
  <si>
    <t>1º CUARTIL</t>
  </si>
  <si>
    <t>1º DECIL</t>
  </si>
  <si>
    <t>Q1</t>
  </si>
  <si>
    <t>SI</t>
  </si>
  <si>
    <t>Letter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</si>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</sst>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24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 t="str">
        <f>VLOOKUP(N5,[1]Revistas!$B$2:$G$62863,2,FALSE)</f>
        <v>NO TIENE</v>
      </c>
      <c r="G5" s="7" t="str">
        <f>VLOOKUP(N5,[1]Revistas!$B$2:$G$62885,3,FALSE)</f>
        <v>NO TIENE</v>
      </c>
      <c r="H5" s="7" t="str">
        <f>VLOOKUP(N5,[1]Revistas!$B$2:$G$62885,4,FALSE)</f>
        <v>NO TIENE</v>
      </c>
      <c r="I5" s="7" t="str">
        <f>VLOOKUP(N5,[1]Revistas!$B$2:$G$62885,5,FALSE)</f>
        <v>NO TIENE</v>
      </c>
      <c r="J5" s="7" t="str">
        <f>VLOOKUP(N5,[1]Revistas!$B$2:$G$62885,6,FALSE)</f>
        <v>NO</v>
      </c>
      <c r="K5" s="7" t="s">
        <v>24</v>
      </c>
      <c r="L5" s="7"/>
      <c r="M5" s="7" t="s">
        <v>25</v>
      </c>
      <c r="N5" s="7" t="s">
        <v>26</v>
      </c>
      <c r="O5" s="7" t="s">
        <v>27</v>
      </c>
      <c r="P5" s="7">
        <v>2020</v>
      </c>
      <c r="Q5" s="7">
        <v>53</v>
      </c>
      <c r="R5" s="7">
        <v>1</v>
      </c>
      <c r="S5" s="7">
        <v>43374</v>
      </c>
      <c r="T5" s="7"/>
    </row>
    <row r="6" spans="2:20" s="1" customFormat="1">
      <c r="B6" s="6" t="s">
        <v>28</v>
      </c>
      <c r="C6" s="6" t="s">
        <v>29</v>
      </c>
      <c r="D6" s="6" t="s">
        <v>22</v>
      </c>
      <c r="E6" s="7" t="s">
        <v>30</v>
      </c>
      <c r="F6" s="7" t="str">
        <f>VLOOKUP(N6,[1]Revistas!$B$2:$G$62863,2,FALSE)</f>
        <v>NO TIENE</v>
      </c>
      <c r="G6" s="7" t="str">
        <f>VLOOKUP(N6,[1]Revistas!$B$2:$G$62885,3,FALSE)</f>
        <v>NO TIENE</v>
      </c>
      <c r="H6" s="7" t="str">
        <f>VLOOKUP(N6,[1]Revistas!$B$2:$G$62885,4,FALSE)</f>
        <v>NO TIENE</v>
      </c>
      <c r="I6" s="7" t="str">
        <f>VLOOKUP(N6,[1]Revistas!$B$2:$G$62885,5,FALSE)</f>
        <v>NO TIENE</v>
      </c>
      <c r="J6" s="7" t="str">
        <f>VLOOKUP(N6,[1]Revistas!$B$2:$G$62885,6,FALSE)</f>
        <v>NO</v>
      </c>
      <c r="K6" s="7" t="s">
        <v>31</v>
      </c>
      <c r="L6" s="7"/>
      <c r="M6" s="7" t="s">
        <v>25</v>
      </c>
      <c r="N6" s="7" t="s">
        <v>26</v>
      </c>
      <c r="O6" s="7" t="s">
        <v>32</v>
      </c>
      <c r="P6" s="7">
        <v>2020</v>
      </c>
      <c r="Q6" s="7">
        <v>53</v>
      </c>
      <c r="R6" s="7">
        <v>3</v>
      </c>
      <c r="S6" s="7" t="s">
        <v>33</v>
      </c>
      <c r="T6" s="7"/>
    </row>
    <row r="7" spans="2:20" s="1" customFormat="1">
      <c r="B7" s="6" t="s">
        <v>34</v>
      </c>
      <c r="C7" s="6" t="s">
        <v>35</v>
      </c>
      <c r="D7" s="6" t="s">
        <v>36</v>
      </c>
      <c r="E7" s="7" t="s">
        <v>23</v>
      </c>
      <c r="F7" s="7">
        <f>VLOOKUP(N7,[1]Revistas!$B$2:$G$62863,2,FALSE)</f>
        <v>6.1260000000000003</v>
      </c>
      <c r="G7" s="7" t="str">
        <f>VLOOKUP(N7,[1]Revistas!$B$2:$G$62885,3,FALSE)</f>
        <v>Q1</v>
      </c>
      <c r="H7" s="7" t="str">
        <f>VLOOKUP(N7,[1]Revistas!$B$2:$G$62885,4,FALSE)</f>
        <v>ONCOLOGY -- SCIE</v>
      </c>
      <c r="I7" s="7" t="str">
        <f>VLOOKUP(N7,[1]Revistas!$B$2:$G$62885,5,FALSE)</f>
        <v>37/244</v>
      </c>
      <c r="J7" s="7" t="str">
        <f>VLOOKUP(N7,[1]Revistas!$B$2:$G$62885,6,FALSE)</f>
        <v>NO</v>
      </c>
      <c r="K7" s="7" t="s">
        <v>37</v>
      </c>
      <c r="L7" s="7" t="s">
        <v>38</v>
      </c>
      <c r="M7" s="7">
        <v>0</v>
      </c>
      <c r="N7" s="7" t="s">
        <v>39</v>
      </c>
      <c r="O7" s="7" t="s">
        <v>40</v>
      </c>
      <c r="P7" s="7">
        <v>2020</v>
      </c>
      <c r="Q7" s="7">
        <v>12</v>
      </c>
      <c r="R7" s="7">
        <v>4</v>
      </c>
      <c r="S7" s="7"/>
      <c r="T7" s="7">
        <v>786</v>
      </c>
    </row>
    <row r="8" spans="2:20" s="1" customFormat="1">
      <c r="B8" s="6" t="s">
        <v>41</v>
      </c>
      <c r="C8" s="6" t="s">
        <v>42</v>
      </c>
      <c r="D8" s="6" t="s">
        <v>43</v>
      </c>
      <c r="E8" s="7" t="s">
        <v>23</v>
      </c>
      <c r="F8" s="7">
        <f>VLOOKUP(N8,[1]Revistas!$B$2:$G$62863,2,FALSE)</f>
        <v>24.798999999999999</v>
      </c>
      <c r="G8" s="7" t="str">
        <f>VLOOKUP(N8,[1]Revistas!$B$2:$G$62885,3,FALSE)</f>
        <v>Q1</v>
      </c>
      <c r="H8" s="7" t="str">
        <f>VLOOKUP(N8,[1]Revistas!$B$2:$G$62885,4,FALSE)</f>
        <v>ONCOLOGY -- SCIE</v>
      </c>
      <c r="I8" s="7" t="str">
        <f>VLOOKUP(N8,[1]Revistas!$B$2:$G$62885,5,FALSE)</f>
        <v>8/244</v>
      </c>
      <c r="J8" s="7" t="str">
        <f>VLOOKUP(N8,[1]Revistas!$B$2:$G$62885,6,FALSE)</f>
        <v>SI</v>
      </c>
      <c r="K8" s="7" t="s">
        <v>44</v>
      </c>
      <c r="L8" s="7" t="s">
        <v>45</v>
      </c>
      <c r="M8" s="7">
        <v>6</v>
      </c>
      <c r="N8" s="7" t="s">
        <v>46</v>
      </c>
      <c r="O8" s="7" t="s">
        <v>47</v>
      </c>
      <c r="P8" s="7">
        <v>2020</v>
      </c>
      <c r="Q8" s="7">
        <v>6</v>
      </c>
      <c r="R8" s="7">
        <v>7</v>
      </c>
      <c r="S8" s="7">
        <v>1063</v>
      </c>
      <c r="T8" s="7">
        <v>1067</v>
      </c>
    </row>
    <row r="9" spans="2:20" s="1" customFormat="1">
      <c r="B9" s="6" t="s">
        <v>48</v>
      </c>
      <c r="C9" s="6" t="s">
        <v>49</v>
      </c>
      <c r="D9" s="6" t="s">
        <v>50</v>
      </c>
      <c r="E9" s="7" t="s">
        <v>23</v>
      </c>
      <c r="F9" s="7" t="str">
        <f>VLOOKUP(N9,[1]Revistas!$B$2:$G$62863,2,FALSE)</f>
        <v>NO TIENE</v>
      </c>
      <c r="G9" s="7" t="str">
        <f>VLOOKUP(N9,[1]Revistas!$B$2:$G$62885,3,FALSE)</f>
        <v>NO TIENE</v>
      </c>
      <c r="H9" s="7" t="str">
        <f>VLOOKUP(N9,[1]Revistas!$B$2:$G$62885,4,FALSE)</f>
        <v>NO TIENE</v>
      </c>
      <c r="I9" s="7" t="str">
        <f>VLOOKUP(N9,[1]Revistas!$B$2:$G$62885,5,FALSE)</f>
        <v>NO TIENE</v>
      </c>
      <c r="J9" s="7" t="str">
        <f>VLOOKUP(N9,[1]Revistas!$B$2:$G$62885,6,FALSE)</f>
        <v>NO</v>
      </c>
      <c r="K9" s="7" t="s">
        <v>51</v>
      </c>
      <c r="L9" s="7"/>
      <c r="M9" s="7" t="s">
        <v>25</v>
      </c>
      <c r="N9" s="7" t="s">
        <v>52</v>
      </c>
      <c r="O9" s="7" t="s">
        <v>53</v>
      </c>
      <c r="P9" s="7">
        <v>2020</v>
      </c>
      <c r="Q9" s="7">
        <v>8</v>
      </c>
      <c r="R9" s="7">
        <v>1</v>
      </c>
      <c r="S9" s="7">
        <v>123</v>
      </c>
      <c r="T9" s="7"/>
    </row>
    <row r="10" spans="2:20" s="1" customFormat="1">
      <c r="B10" s="6" t="s">
        <v>54</v>
      </c>
      <c r="C10" s="6" t="s">
        <v>55</v>
      </c>
      <c r="D10" s="6" t="s">
        <v>56</v>
      </c>
      <c r="E10" s="7" t="s">
        <v>23</v>
      </c>
      <c r="F10" s="7">
        <f>VLOOKUP(N10,[1]Revistas!$B$2:$G$62863,2,FALSE)</f>
        <v>7.2750000000000004</v>
      </c>
      <c r="G10" s="7" t="str">
        <f>VLOOKUP(N10,[1]Revistas!$B$2:$G$62885,3,FALSE)</f>
        <v>Q1</v>
      </c>
      <c r="H10" s="7" t="str">
        <f>VLOOKUP(N10,[1]Revistas!$B$2:$G$62885,4,FALSE)</f>
        <v>ONCOLOGY -- SCIE</v>
      </c>
      <c r="I10" s="7" t="str">
        <f>VLOOKUP(N10,[1]Revistas!$B$2:$G$62885,5,FALSE)</f>
        <v>31/244</v>
      </c>
      <c r="J10" s="7" t="str">
        <f>VLOOKUP(N10,[1]Revistas!$B$2:$G$62885,6,FALSE)</f>
        <v>NO</v>
      </c>
      <c r="K10" s="7" t="s">
        <v>57</v>
      </c>
      <c r="L10" s="7" t="s">
        <v>58</v>
      </c>
      <c r="M10" s="7">
        <v>5</v>
      </c>
      <c r="N10" s="7" t="s">
        <v>59</v>
      </c>
      <c r="O10" s="7" t="s">
        <v>60</v>
      </c>
      <c r="P10" s="7">
        <v>2020</v>
      </c>
      <c r="Q10" s="7">
        <v>124</v>
      </c>
      <c r="R10" s="7"/>
      <c r="S10" s="7">
        <v>161</v>
      </c>
      <c r="T10" s="7">
        <v>169</v>
      </c>
    </row>
    <row r="11" spans="2:20" s="1" customFormat="1">
      <c r="B11" s="6" t="s">
        <v>61</v>
      </c>
      <c r="C11" s="6" t="s">
        <v>62</v>
      </c>
      <c r="D11" s="6" t="s">
        <v>63</v>
      </c>
      <c r="E11" s="7" t="s">
        <v>23</v>
      </c>
      <c r="F11" s="7">
        <f>VLOOKUP(N11,[1]Revistas!$B$2:$G$62863,2,FALSE)</f>
        <v>2.2709999999999999</v>
      </c>
      <c r="G11" s="7" t="str">
        <f>VLOOKUP(N11,[1]Revistas!$B$2:$G$62885,3,FALSE)</f>
        <v>Q2</v>
      </c>
      <c r="H11" s="7" t="str">
        <f>VLOOKUP(N11,[1]Revistas!$B$2:$G$62885,4,FALSE)</f>
        <v>MEDICINE, GENERAL &amp; INTERNAL -- SCIE</v>
      </c>
      <c r="I11" s="7" t="str">
        <f>VLOOKUP(N11,[1]Revistas!$B$2:$G$62885,5,FALSE)</f>
        <v>93/138</v>
      </c>
      <c r="J11" s="7" t="str">
        <f>VLOOKUP(N11,[1]Revistas!$B$2:$G$62885,6,FALSE)</f>
        <v>NO</v>
      </c>
      <c r="K11" s="7" t="s">
        <v>64</v>
      </c>
      <c r="L11" s="7" t="s">
        <v>65</v>
      </c>
      <c r="M11" s="7">
        <v>0</v>
      </c>
      <c r="N11" s="7" t="s">
        <v>66</v>
      </c>
      <c r="O11" s="7" t="s">
        <v>67</v>
      </c>
      <c r="P11" s="7">
        <v>2020</v>
      </c>
      <c r="Q11" s="7">
        <v>36</v>
      </c>
      <c r="R11" s="7">
        <v>8</v>
      </c>
      <c r="S11" s="7">
        <v>1383</v>
      </c>
      <c r="T11" s="7">
        <v>1391</v>
      </c>
    </row>
    <row r="12" spans="2:20" s="1" customFormat="1">
      <c r="B12" s="6" t="s">
        <v>68</v>
      </c>
      <c r="C12" s="6" t="s">
        <v>69</v>
      </c>
      <c r="D12" s="6" t="s">
        <v>70</v>
      </c>
      <c r="E12" s="7" t="s">
        <v>71</v>
      </c>
      <c r="F12" s="7">
        <f>VLOOKUP(N12,[1]Revistas!$B$2:$G$62863,2,FALSE)</f>
        <v>10.406000000000001</v>
      </c>
      <c r="G12" s="7" t="str">
        <f>VLOOKUP(N12,[1]Revistas!$B$2:$G$62885,3,FALSE)</f>
        <v>Q1</v>
      </c>
      <c r="H12" s="7" t="str">
        <f>VLOOKUP(N12,[1]Revistas!$B$2:$G$62885,4,FALSE)</f>
        <v>HEMATOLOGY -- SCIE</v>
      </c>
      <c r="I12" s="7" t="str">
        <f>VLOOKUP(N12,[1]Revistas!$B$2:$G$62885,5,FALSE)</f>
        <v>4 DE 76</v>
      </c>
      <c r="J12" s="7" t="str">
        <f>VLOOKUP(N12,[1]Revistas!$B$2:$G$62885,6,FALSE)</f>
        <v>SI</v>
      </c>
      <c r="K12" s="7" t="s">
        <v>72</v>
      </c>
      <c r="L12" s="7" t="s">
        <v>73</v>
      </c>
      <c r="M12" s="7">
        <v>26</v>
      </c>
      <c r="N12" s="7" t="s">
        <v>74</v>
      </c>
      <c r="O12" s="7" t="s">
        <v>75</v>
      </c>
      <c r="P12" s="7">
        <v>2020</v>
      </c>
      <c r="Q12" s="7">
        <v>7</v>
      </c>
      <c r="R12" s="7">
        <v>6</v>
      </c>
      <c r="S12" s="7" t="s">
        <v>76</v>
      </c>
      <c r="T12" s="7" t="s">
        <v>77</v>
      </c>
    </row>
    <row r="13" spans="2:20" s="1" customFormat="1">
      <c r="B13" s="6" t="s">
        <v>78</v>
      </c>
      <c r="C13" s="6" t="s">
        <v>79</v>
      </c>
      <c r="D13" s="6" t="s">
        <v>80</v>
      </c>
      <c r="E13" s="7" t="s">
        <v>30</v>
      </c>
      <c r="F13" s="7">
        <f>VLOOKUP(N13,[1]Revistas!$B$2:$G$62863,2,FALSE)</f>
        <v>2.7370000000000001</v>
      </c>
      <c r="G13" s="7" t="str">
        <f>VLOOKUP(N13,[1]Revistas!$B$2:$G$62885,3,FALSE)</f>
        <v>Q3</v>
      </c>
      <c r="H13" s="7" t="str">
        <f>VLOOKUP(N13,[1]Revistas!$B$2:$G$62885,4,FALSE)</f>
        <v>ONCOLOGY -- SCIE</v>
      </c>
      <c r="I13" s="7" t="str">
        <f>VLOOKUP(N13,[1]Revistas!$B$2:$G$62885,5,FALSE)</f>
        <v>157/244</v>
      </c>
      <c r="J13" s="7" t="str">
        <f>VLOOKUP(N13,[1]Revistas!$B$2:$G$62885,6,FALSE)</f>
        <v>NO</v>
      </c>
      <c r="K13" s="7" t="s">
        <v>81</v>
      </c>
      <c r="L13" s="7" t="s">
        <v>82</v>
      </c>
      <c r="M13" s="7">
        <v>1</v>
      </c>
      <c r="N13" s="7" t="s">
        <v>83</v>
      </c>
      <c r="O13" s="7" t="s">
        <v>84</v>
      </c>
      <c r="P13" s="7">
        <v>2020</v>
      </c>
      <c r="Q13" s="7">
        <v>22</v>
      </c>
      <c r="R13" s="7">
        <v>9</v>
      </c>
      <c r="S13" s="7">
        <v>1430</v>
      </c>
      <c r="T13" s="7">
        <v>1439</v>
      </c>
    </row>
    <row r="14" spans="2:20" s="1" customFormat="1">
      <c r="B14" s="6" t="s">
        <v>85</v>
      </c>
      <c r="C14" s="6" t="s">
        <v>86</v>
      </c>
      <c r="D14" s="6" t="s">
        <v>87</v>
      </c>
      <c r="E14" s="7" t="s">
        <v>23</v>
      </c>
      <c r="F14" s="7">
        <f>VLOOKUP(N14,[1]Revistas!$B$2:$G$62863,2,FALSE)</f>
        <v>4.9569999999999999</v>
      </c>
      <c r="G14" s="7" t="str">
        <f>VLOOKUP(N14,[1]Revistas!$B$2:$G$62885,3,FALSE)</f>
        <v>Q1</v>
      </c>
      <c r="H14" s="7" t="str">
        <f>VLOOKUP(N14,[1]Revistas!$B$2:$G$62885,4,FALSE)</f>
        <v>RESPIRATORY SYSTEM -- SCIE</v>
      </c>
      <c r="I14" s="7" t="str">
        <f>VLOOKUP(N14,[1]Revistas!$B$2:$G$62885,5,FALSE)</f>
        <v>11 DE 64</v>
      </c>
      <c r="J14" s="7" t="str">
        <f>VLOOKUP(N14,[1]Revistas!$B$2:$G$62885,6,FALSE)</f>
        <v>NO</v>
      </c>
      <c r="K14" s="7" t="s">
        <v>88</v>
      </c>
      <c r="L14" s="7" t="s">
        <v>89</v>
      </c>
      <c r="M14" s="7">
        <v>2</v>
      </c>
      <c r="N14" s="7" t="s">
        <v>90</v>
      </c>
      <c r="O14" s="7" t="s">
        <v>91</v>
      </c>
      <c r="P14" s="7">
        <v>2020</v>
      </c>
      <c r="Q14" s="7">
        <v>56</v>
      </c>
      <c r="R14" s="7">
        <v>8</v>
      </c>
      <c r="S14" s="7">
        <v>506</v>
      </c>
      <c r="T14" s="7">
        <v>513</v>
      </c>
    </row>
    <row r="15" spans="2:20" s="1" customFormat="1">
      <c r="B15" s="6" t="s">
        <v>92</v>
      </c>
      <c r="C15" s="6" t="s">
        <v>93</v>
      </c>
      <c r="D15" s="6" t="s">
        <v>36</v>
      </c>
      <c r="E15" s="7" t="s">
        <v>30</v>
      </c>
      <c r="F15" s="7">
        <f>VLOOKUP(N15,[1]Revistas!$B$2:$G$62863,2,FALSE)</f>
        <v>6.1260000000000003</v>
      </c>
      <c r="G15" s="7" t="str">
        <f>VLOOKUP(N15,[1]Revistas!$B$2:$G$62885,3,FALSE)</f>
        <v>Q1</v>
      </c>
      <c r="H15" s="7" t="str">
        <f>VLOOKUP(N15,[1]Revistas!$B$2:$G$62885,4,FALSE)</f>
        <v>ONCOLOGY -- SCIE</v>
      </c>
      <c r="I15" s="7" t="str">
        <f>VLOOKUP(N15,[1]Revistas!$B$2:$G$62885,5,FALSE)</f>
        <v>37/244</v>
      </c>
      <c r="J15" s="7" t="str">
        <f>VLOOKUP(N15,[1]Revistas!$B$2:$G$62885,6,FALSE)</f>
        <v>NO</v>
      </c>
      <c r="K15" s="7" t="s">
        <v>94</v>
      </c>
      <c r="L15" s="7" t="s">
        <v>95</v>
      </c>
      <c r="M15" s="7">
        <v>0</v>
      </c>
      <c r="N15" s="7" t="s">
        <v>39</v>
      </c>
      <c r="O15" s="7" t="s">
        <v>96</v>
      </c>
      <c r="P15" s="7">
        <v>2020</v>
      </c>
      <c r="Q15" s="7">
        <v>12</v>
      </c>
      <c r="R15" s="7">
        <v>11</v>
      </c>
      <c r="S15" s="7"/>
      <c r="T15" s="7">
        <v>3459</v>
      </c>
    </row>
    <row r="16" spans="2:20" s="1" customFormat="1">
      <c r="B16" s="6" t="s">
        <v>97</v>
      </c>
      <c r="C16" s="6" t="s">
        <v>98</v>
      </c>
      <c r="D16" s="6" t="s">
        <v>99</v>
      </c>
      <c r="E16" s="7" t="s">
        <v>23</v>
      </c>
      <c r="F16" s="7" t="str">
        <f>VLOOKUP(N16,[1]Revistas!$B$2:$G$62863,2,FALSE)</f>
        <v>NO TIENE</v>
      </c>
      <c r="G16" s="7" t="str">
        <f>VLOOKUP(N16,[1]Revistas!$B$2:$G$62885,3,FALSE)</f>
        <v>NO TIENE</v>
      </c>
      <c r="H16" s="7" t="str">
        <f>VLOOKUP(N16,[1]Revistas!$B$2:$G$62885,4,FALSE)</f>
        <v>NO TIENE</v>
      </c>
      <c r="I16" s="7" t="str">
        <f>VLOOKUP(N16,[1]Revistas!$B$2:$G$62885,5,FALSE)</f>
        <v>NO TIENE</v>
      </c>
      <c r="J16" s="7" t="str">
        <f>VLOOKUP(N16,[1]Revistas!$B$2:$G$62885,6,FALSE)</f>
        <v>NO</v>
      </c>
      <c r="K16" s="7" t="s">
        <v>100</v>
      </c>
      <c r="L16" s="7" t="s">
        <v>101</v>
      </c>
      <c r="M16" s="7">
        <v>0</v>
      </c>
      <c r="N16" s="7" t="s">
        <v>102</v>
      </c>
      <c r="O16" s="7"/>
      <c r="P16" s="7">
        <v>2020</v>
      </c>
      <c r="Q16" s="7">
        <v>13</v>
      </c>
      <c r="R16" s="7">
        <v>2</v>
      </c>
      <c r="S16" s="7">
        <v>892</v>
      </c>
      <c r="T16" s="7">
        <v>895</v>
      </c>
    </row>
    <row r="17" spans="2:20" s="1" customFormat="1">
      <c r="B17" s="6" t="s">
        <v>103</v>
      </c>
      <c r="C17" s="6" t="s">
        <v>104</v>
      </c>
      <c r="D17" s="6" t="s">
        <v>105</v>
      </c>
      <c r="E17" s="7" t="s">
        <v>23</v>
      </c>
      <c r="F17" s="7">
        <f>VLOOKUP(N17,[1]Revistas!$B$2:$G$62863,2,FALSE)</f>
        <v>33.752000000000002</v>
      </c>
      <c r="G17" s="7" t="str">
        <f>VLOOKUP(N17,[1]Revistas!$B$2:$G$62885,3,FALSE)</f>
        <v>Q1</v>
      </c>
      <c r="H17" s="7" t="str">
        <f>VLOOKUP(N17,[1]Revistas!$B$2:$G$62885,4,FALSE)</f>
        <v>ONCOLOGY -- SCIE</v>
      </c>
      <c r="I17" s="7" t="str">
        <f>VLOOKUP(N17,[1]Revistas!$B$2:$G$62885,5,FALSE)</f>
        <v>4/244</v>
      </c>
      <c r="J17" s="7" t="str">
        <f>VLOOKUP(N17,[1]Revistas!$B$2:$G$62885,6,FALSE)</f>
        <v>SI</v>
      </c>
      <c r="K17" s="7" t="s">
        <v>106</v>
      </c>
      <c r="L17" s="7" t="s">
        <v>107</v>
      </c>
      <c r="M17" s="7">
        <v>0</v>
      </c>
      <c r="N17" s="7" t="s">
        <v>108</v>
      </c>
      <c r="O17" s="7" t="s">
        <v>96</v>
      </c>
      <c r="P17" s="7">
        <v>2020</v>
      </c>
      <c r="Q17" s="7">
        <v>21</v>
      </c>
      <c r="R17" s="7">
        <v>11</v>
      </c>
      <c r="S17" s="7">
        <v>1413</v>
      </c>
      <c r="T17" s="7">
        <v>1422</v>
      </c>
    </row>
    <row r="18" spans="2:20" s="1" customFormat="1">
      <c r="B18" s="6" t="s">
        <v>109</v>
      </c>
      <c r="C18" s="6" t="s">
        <v>110</v>
      </c>
      <c r="D18" s="6" t="s">
        <v>111</v>
      </c>
      <c r="E18" s="7" t="s">
        <v>23</v>
      </c>
      <c r="F18" s="7">
        <f>VLOOKUP(N18,[1]Revistas!$B$2:$G$62863,2,FALSE)</f>
        <v>2.61</v>
      </c>
      <c r="G18" s="7" t="str">
        <f>VLOOKUP(N18,[1]Revistas!$B$2:$G$62885,3,FALSE)</f>
        <v>Q3</v>
      </c>
      <c r="H18" s="7" t="str">
        <f>VLOOKUP(N18,[1]Revistas!$B$2:$G$62885,4,FALSE)</f>
        <v>RESPIRATORY SYSTEM -- SCIE</v>
      </c>
      <c r="I18" s="7" t="str">
        <f>VLOOKUP(N18,[1]Revistas!$B$2:$G$62885,5,FALSE)</f>
        <v>36/64</v>
      </c>
      <c r="J18" s="7" t="str">
        <f>VLOOKUP(N18,[1]Revistas!$B$2:$G$62885,6,FALSE)</f>
        <v>NO</v>
      </c>
      <c r="K18" s="7" t="s">
        <v>112</v>
      </c>
      <c r="L18" s="7" t="s">
        <v>113</v>
      </c>
      <c r="M18" s="7">
        <v>0</v>
      </c>
      <c r="N18" s="7" t="s">
        <v>114</v>
      </c>
      <c r="O18" s="7" t="s">
        <v>96</v>
      </c>
      <c r="P18" s="7">
        <v>2020</v>
      </c>
      <c r="Q18" s="7">
        <v>11</v>
      </c>
      <c r="R18" s="7">
        <v>11</v>
      </c>
      <c r="S18" s="7">
        <v>3357</v>
      </c>
      <c r="T18" s="7">
        <v>3364</v>
      </c>
    </row>
    <row r="19" spans="2:20" s="1" customFormat="1">
      <c r="B19" s="6" t="s">
        <v>115</v>
      </c>
      <c r="C19" s="6" t="s">
        <v>116</v>
      </c>
      <c r="D19" s="6" t="s">
        <v>117</v>
      </c>
      <c r="E19" s="7" t="s">
        <v>23</v>
      </c>
      <c r="F19" s="7" t="str">
        <f>VLOOKUP(N19,[1]Revistas!$B$2:$G$62863,2,FALSE)</f>
        <v>NO TIENE</v>
      </c>
      <c r="G19" s="7" t="str">
        <f>VLOOKUP(N19,[1]Revistas!$B$2:$G$62885,3,FALSE)</f>
        <v>NO TIENE</v>
      </c>
      <c r="H19" s="7" t="str">
        <f>VLOOKUP(N19,[1]Revistas!$B$2:$G$62885,4,FALSE)</f>
        <v>NO TIENE</v>
      </c>
      <c r="I19" s="7" t="str">
        <f>VLOOKUP(N19,[1]Revistas!$B$2:$G$62885,5,FALSE)</f>
        <v>NO TIENE</v>
      </c>
      <c r="J19" s="7" t="str">
        <f>VLOOKUP(N19,[1]Revistas!$B$2:$G$62885,6,FALSE)</f>
        <v>NO</v>
      </c>
      <c r="K19" s="7" t="s">
        <v>118</v>
      </c>
      <c r="L19" s="7" t="s">
        <v>119</v>
      </c>
      <c r="M19" s="7" t="s">
        <v>25</v>
      </c>
      <c r="N19" s="7" t="s">
        <v>120</v>
      </c>
      <c r="O19" s="7" t="s">
        <v>121</v>
      </c>
      <c r="P19" s="7">
        <v>2020</v>
      </c>
      <c r="Q19" s="7">
        <v>6</v>
      </c>
      <c r="R19" s="7"/>
      <c r="S19" s="7" t="s">
        <v>122</v>
      </c>
      <c r="T19" s="7"/>
    </row>
    <row r="20" spans="2:20" s="1" customFormat="1">
      <c r="B20" s="6" t="s">
        <v>123</v>
      </c>
      <c r="C20" s="6" t="s">
        <v>124</v>
      </c>
      <c r="D20" s="6" t="s">
        <v>125</v>
      </c>
      <c r="E20" s="7" t="s">
        <v>71</v>
      </c>
      <c r="F20" s="7">
        <f>VLOOKUP(N20,[1]Revistas!$B$2:$G$62863,2,FALSE)</f>
        <v>5.7910000000000004</v>
      </c>
      <c r="G20" s="7" t="str">
        <f>VLOOKUP(N20,[1]Revistas!$B$2:$G$62885,3,FALSE)</f>
        <v>Q1</v>
      </c>
      <c r="H20" s="7" t="str">
        <f>VLOOKUP(N20,[1]Revistas!$B$2:$G$62885,4,FALSE)</f>
        <v>ONCOLOGY -- SCIE</v>
      </c>
      <c r="I20" s="7" t="str">
        <f>VLOOKUP(N20,[1]Revistas!$B$2:$G$62885,5,FALSE)</f>
        <v>45/244</v>
      </c>
      <c r="J20" s="7" t="str">
        <f>VLOOKUP(N20,[1]Revistas!$B$2:$G$62885,6,FALSE)</f>
        <v>NO</v>
      </c>
      <c r="K20" s="7" t="s">
        <v>126</v>
      </c>
      <c r="L20" s="7" t="s">
        <v>127</v>
      </c>
      <c r="M20" s="7">
        <v>3</v>
      </c>
      <c r="N20" s="7" t="s">
        <v>128</v>
      </c>
      <c r="O20" s="7">
        <v>37135</v>
      </c>
      <c r="P20" s="7">
        <v>2020</v>
      </c>
      <c r="Q20" s="7">
        <v>123</v>
      </c>
      <c r="R20" s="7">
        <v>5</v>
      </c>
      <c r="S20" s="7">
        <v>694</v>
      </c>
      <c r="T20" s="7">
        <v>697</v>
      </c>
    </row>
    <row r="21" spans="2:20" s="1" customFormat="1">
      <c r="B21" s="6" t="s">
        <v>129</v>
      </c>
      <c r="C21" s="6" t="s">
        <v>130</v>
      </c>
      <c r="D21" s="6" t="s">
        <v>80</v>
      </c>
      <c r="E21" s="7" t="s">
        <v>23</v>
      </c>
      <c r="F21" s="7">
        <f>VLOOKUP(N21,[1]Revistas!$B$2:$G$62863,2,FALSE)</f>
        <v>2.7370000000000001</v>
      </c>
      <c r="G21" s="7" t="str">
        <f>VLOOKUP(N21,[1]Revistas!$B$2:$G$62885,3,FALSE)</f>
        <v>Q3</v>
      </c>
      <c r="H21" s="7" t="str">
        <f>VLOOKUP(N21,[1]Revistas!$B$2:$G$62885,4,FALSE)</f>
        <v>ONCOLOGY -- SCIE</v>
      </c>
      <c r="I21" s="7" t="str">
        <f>VLOOKUP(N21,[1]Revistas!$B$2:$G$62885,5,FALSE)</f>
        <v>157/244</v>
      </c>
      <c r="J21" s="7" t="str">
        <f>VLOOKUP(N21,[1]Revistas!$B$2:$G$62885,6,FALSE)</f>
        <v>NO</v>
      </c>
      <c r="K21" s="7" t="s">
        <v>131</v>
      </c>
      <c r="L21" s="7" t="s">
        <v>132</v>
      </c>
      <c r="M21" s="7">
        <v>2</v>
      </c>
      <c r="N21" s="7" t="s">
        <v>83</v>
      </c>
      <c r="O21" s="7" t="s">
        <v>133</v>
      </c>
      <c r="P21" s="7">
        <v>2020</v>
      </c>
      <c r="Q21" s="7">
        <v>22</v>
      </c>
      <c r="R21" s="7">
        <v>5</v>
      </c>
      <c r="S21" s="7">
        <v>759</v>
      </c>
      <c r="T21" s="7">
        <v>771</v>
      </c>
    </row>
    <row r="22" spans="2:20" s="1" customFormat="1">
      <c r="B22" s="6" t="s">
        <v>134</v>
      </c>
      <c r="C22" s="6" t="s">
        <v>135</v>
      </c>
      <c r="D22" s="6" t="s">
        <v>136</v>
      </c>
      <c r="E22" s="7" t="s">
        <v>23</v>
      </c>
      <c r="F22" s="7">
        <f>VLOOKUP(N22,[1]Revistas!$B$2:$G$62863,2,FALSE)</f>
        <v>5.8689999999999998</v>
      </c>
      <c r="G22" s="7" t="str">
        <f>VLOOKUP(N22,[1]Revistas!$B$2:$G$62885,3,FALSE)</f>
        <v>Q1</v>
      </c>
      <c r="H22" s="7" t="str">
        <f>VLOOKUP(N22,[1]Revistas!$B$2:$G$62885,4,FALSE)</f>
        <v>ONCOLOGY -- SCIE</v>
      </c>
      <c r="I22" s="7" t="str">
        <f>VLOOKUP(N22,[1]Revistas!$B$2:$G$62885,5,FALSE)</f>
        <v>42/244</v>
      </c>
      <c r="J22" s="7" t="str">
        <f>VLOOKUP(N22,[1]Revistas!$B$2:$G$62885,6,FALSE)</f>
        <v>NO</v>
      </c>
      <c r="K22" s="7" t="s">
        <v>137</v>
      </c>
      <c r="L22" s="7" t="s">
        <v>138</v>
      </c>
      <c r="M22" s="7" t="s">
        <v>25</v>
      </c>
      <c r="N22" s="7" t="s">
        <v>139</v>
      </c>
      <c r="O22" s="7" t="s">
        <v>140</v>
      </c>
      <c r="P22" s="7">
        <v>2020</v>
      </c>
      <c r="Q22" s="7">
        <v>9</v>
      </c>
      <c r="R22" s="7">
        <v>1</v>
      </c>
      <c r="S22" s="7">
        <v>1773204</v>
      </c>
      <c r="T22" s="7"/>
    </row>
    <row r="23" spans="2:20" s="1" customFormat="1">
      <c r="B23" s="6" t="s">
        <v>141</v>
      </c>
      <c r="C23" s="6" t="s">
        <v>142</v>
      </c>
      <c r="D23" s="6" t="s">
        <v>80</v>
      </c>
      <c r="E23" s="7" t="s">
        <v>23</v>
      </c>
      <c r="F23" s="7">
        <f>VLOOKUP(N23,[1]Revistas!$B$2:$G$62863,2,FALSE)</f>
        <v>2.7370000000000001</v>
      </c>
      <c r="G23" s="7" t="str">
        <f>VLOOKUP(N23,[1]Revistas!$B$2:$G$62885,3,FALSE)</f>
        <v>Q3</v>
      </c>
      <c r="H23" s="7" t="str">
        <f>VLOOKUP(N23,[1]Revistas!$B$2:$G$62885,4,FALSE)</f>
        <v>ONCOLOGY -- SCIE</v>
      </c>
      <c r="I23" s="7" t="str">
        <f>VLOOKUP(N23,[1]Revistas!$B$2:$G$62885,5,FALSE)</f>
        <v>157/244</v>
      </c>
      <c r="J23" s="7" t="str">
        <f>VLOOKUP(N23,[1]Revistas!$B$2:$G$62885,6,FALSE)</f>
        <v>NO</v>
      </c>
      <c r="K23" s="7" t="s">
        <v>143</v>
      </c>
      <c r="L23" s="7" t="s">
        <v>144</v>
      </c>
      <c r="M23" s="7">
        <v>8</v>
      </c>
      <c r="N23" s="7" t="s">
        <v>83</v>
      </c>
      <c r="O23" s="7" t="s">
        <v>47</v>
      </c>
      <c r="P23" s="7">
        <v>2020</v>
      </c>
      <c r="Q23" s="7">
        <v>22</v>
      </c>
      <c r="R23" s="7">
        <v>7</v>
      </c>
      <c r="S23" s="7">
        <v>989</v>
      </c>
      <c r="T23" s="7">
        <v>1003</v>
      </c>
    </row>
    <row r="24" spans="2:20" s="1" customFormat="1">
      <c r="B24" s="6" t="s">
        <v>145</v>
      </c>
      <c r="C24" s="6" t="s">
        <v>146</v>
      </c>
      <c r="D24" s="6" t="s">
        <v>147</v>
      </c>
      <c r="E24" s="7" t="s">
        <v>30</v>
      </c>
      <c r="F24" s="7">
        <f>VLOOKUP(N24,[1]Revistas!$B$2:$G$62863,2,FALSE)</f>
        <v>5.0140000000000002</v>
      </c>
      <c r="G24" s="7" t="str">
        <f>VLOOKUP(N24,[1]Revistas!$B$2:$G$62885,3,FALSE)</f>
        <v>Q1</v>
      </c>
      <c r="H24" s="7" t="str">
        <f>VLOOKUP(N24,[1]Revistas!$B$2:$G$62885,4,FALSE)</f>
        <v>FOOD SCIENCE &amp; TECHNOLOGY -- SCIE</v>
      </c>
      <c r="I24" s="7" t="str">
        <f>VLOOKUP(N24,[1]Revistas!$B$2:$G$62885,5,FALSE)</f>
        <v>10/139</v>
      </c>
      <c r="J24" s="7" t="str">
        <f>VLOOKUP(N24,[1]Revistas!$B$2:$G$62885,6,FALSE)</f>
        <v>SI</v>
      </c>
      <c r="K24" s="7" t="s">
        <v>148</v>
      </c>
      <c r="L24" s="7" t="s">
        <v>149</v>
      </c>
      <c r="M24" s="7">
        <v>1</v>
      </c>
      <c r="N24" s="7" t="s">
        <v>150</v>
      </c>
      <c r="O24" s="7" t="s">
        <v>75</v>
      </c>
      <c r="P24" s="7">
        <v>2020</v>
      </c>
      <c r="Q24" s="7">
        <v>9</v>
      </c>
      <c r="R24" s="7">
        <v>6</v>
      </c>
      <c r="S24" s="7"/>
      <c r="T24" s="7">
        <v>468</v>
      </c>
    </row>
    <row r="25" spans="2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2:21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2:21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2:21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2:21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30" spans="2:21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2:21" s="9" customFormat="1">
      <c r="B1031" s="9" t="s">
        <v>4</v>
      </c>
      <c r="C1031" s="9" t="s">
        <v>4</v>
      </c>
      <c r="D1031" s="9" t="s">
        <v>4</v>
      </c>
      <c r="E1031" s="10" t="s">
        <v>5</v>
      </c>
      <c r="F1031" s="10" t="s">
        <v>4</v>
      </c>
      <c r="G1031" s="10" t="s">
        <v>6</v>
      </c>
      <c r="H1031" s="10" t="s">
        <v>151</v>
      </c>
      <c r="I1031" s="10" t="s">
        <v>4</v>
      </c>
      <c r="J1031" s="10" t="s">
        <v>9</v>
      </c>
      <c r="K1031" s="10" t="s">
        <v>152</v>
      </c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</row>
    <row r="1032" spans="2:21" s="9" customFormat="1">
      <c r="B1032" s="9" t="s">
        <v>23</v>
      </c>
      <c r="C1032" s="9">
        <f>DCOUNTA(A4:T1025,C1031,B1031:B1032)</f>
        <v>14</v>
      </c>
      <c r="D1032" s="9" t="s">
        <v>23</v>
      </c>
      <c r="E1032" s="10">
        <f>DSUM(A4:T1026,F4,D1031:D1032)</f>
        <v>93.132999999999996</v>
      </c>
      <c r="F1032" s="10" t="s">
        <v>23</v>
      </c>
      <c r="G1032" s="10" t="s">
        <v>153</v>
      </c>
      <c r="H1032" s="10">
        <f>DCOUNTA(A4:T1026,G4,F1031:G1032)</f>
        <v>6</v>
      </c>
      <c r="I1032" s="10" t="s">
        <v>23</v>
      </c>
      <c r="J1032" s="10" t="s">
        <v>154</v>
      </c>
      <c r="K1032" s="10">
        <f>DCOUNTA(A4:T1026,J4,I1031:J1032)</f>
        <v>2</v>
      </c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</row>
    <row r="1033" spans="2:21" s="9" customFormat="1"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</row>
    <row r="1034" spans="2:21" s="9" customFormat="1">
      <c r="B1034" s="9" t="s">
        <v>4</v>
      </c>
      <c r="D1034" s="9" t="s">
        <v>4</v>
      </c>
      <c r="E1034" s="10" t="s">
        <v>5</v>
      </c>
      <c r="F1034" s="10" t="s">
        <v>4</v>
      </c>
      <c r="G1034" s="10" t="s">
        <v>6</v>
      </c>
      <c r="H1034" s="10" t="s">
        <v>151</v>
      </c>
      <c r="I1034" s="10" t="s">
        <v>4</v>
      </c>
      <c r="J1034" s="10" t="s">
        <v>9</v>
      </c>
      <c r="K1034" s="10" t="s">
        <v>152</v>
      </c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</row>
    <row r="1035" spans="2:21" s="9" customFormat="1">
      <c r="B1035" s="9" t="s">
        <v>155</v>
      </c>
      <c r="C1035" s="9">
        <f>DCOUNTA(A4:T1026,E4,B1034:B1035)</f>
        <v>0</v>
      </c>
      <c r="D1035" s="9" t="s">
        <v>155</v>
      </c>
      <c r="E1035" s="10">
        <f>DSUM(A4:T1026,E1034,D1034:D1035)</f>
        <v>0</v>
      </c>
      <c r="F1035" s="10" t="s">
        <v>155</v>
      </c>
      <c r="G1035" s="10" t="s">
        <v>153</v>
      </c>
      <c r="H1035" s="10">
        <f>DCOUNTA(A4:T1026,G4,F1034:G1035)</f>
        <v>0</v>
      </c>
      <c r="I1035" s="10" t="s">
        <v>155</v>
      </c>
      <c r="J1035" s="10" t="s">
        <v>154</v>
      </c>
      <c r="K1035" s="10">
        <f>DCOUNTA(A4:T1026,J4,I1034:J1035)</f>
        <v>0</v>
      </c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</row>
    <row r="1036" spans="2:21" s="9" customFormat="1"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2:21" s="9" customFormat="1">
      <c r="B1037" s="9" t="s">
        <v>4</v>
      </c>
      <c r="D1037" s="9" t="s">
        <v>4</v>
      </c>
      <c r="E1037" s="10" t="s">
        <v>5</v>
      </c>
      <c r="F1037" s="10" t="s">
        <v>4</v>
      </c>
      <c r="G1037" s="10" t="s">
        <v>6</v>
      </c>
      <c r="H1037" s="10" t="s">
        <v>151</v>
      </c>
      <c r="I1037" s="10" t="s">
        <v>4</v>
      </c>
      <c r="J1037" s="10" t="s">
        <v>9</v>
      </c>
      <c r="K1037" s="10" t="s">
        <v>152</v>
      </c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2:21" s="9" customFormat="1">
      <c r="B1038" s="9" t="s">
        <v>156</v>
      </c>
      <c r="C1038" s="9">
        <f>DCOUNTA(A4:T1026,E4,B1037:B1038)</f>
        <v>0</v>
      </c>
      <c r="D1038" s="9" t="s">
        <v>156</v>
      </c>
      <c r="E1038" s="10">
        <f>DSUM(A4:T1026,F4,D1037:D1038)</f>
        <v>0</v>
      </c>
      <c r="F1038" s="10" t="s">
        <v>156</v>
      </c>
      <c r="G1038" s="10" t="s">
        <v>153</v>
      </c>
      <c r="H1038" s="10">
        <f>DCOUNTA(A4:T1026,G4,F1037:G1038)</f>
        <v>0</v>
      </c>
      <c r="I1038" s="10" t="s">
        <v>156</v>
      </c>
      <c r="J1038" s="10" t="s">
        <v>154</v>
      </c>
      <c r="K1038" s="10">
        <f>DCOUNTA(A4:T1026,J4,I1037:J1038)</f>
        <v>0</v>
      </c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2:21" s="9" customFormat="1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2:21" s="9" customFormat="1">
      <c r="B1040" s="9" t="s">
        <v>4</v>
      </c>
      <c r="D1040" s="9" t="s">
        <v>4</v>
      </c>
      <c r="E1040" s="10" t="s">
        <v>5</v>
      </c>
      <c r="F1040" s="10" t="s">
        <v>4</v>
      </c>
      <c r="G1040" s="10" t="s">
        <v>6</v>
      </c>
      <c r="H1040" s="10" t="s">
        <v>151</v>
      </c>
      <c r="I1040" s="10" t="s">
        <v>4</v>
      </c>
      <c r="J1040" s="10" t="s">
        <v>9</v>
      </c>
      <c r="K1040" s="10" t="s">
        <v>152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2:52" s="9" customFormat="1" hidden="1">
      <c r="B1041" s="9" t="s">
        <v>71</v>
      </c>
      <c r="C1041" s="9">
        <f>DCOUNTA(C4:T1026,E4,B1040:B1041)</f>
        <v>2</v>
      </c>
      <c r="D1041" s="9" t="s">
        <v>71</v>
      </c>
      <c r="E1041" s="10">
        <f>DSUM(A4:T1026,F4,D1040:D1041)</f>
        <v>16.197000000000003</v>
      </c>
      <c r="F1041" s="10" t="s">
        <v>71</v>
      </c>
      <c r="G1041" s="10" t="s">
        <v>153</v>
      </c>
      <c r="H1041" s="10">
        <f>DCOUNTA(A4:T1026,G4,F1040:G1041)</f>
        <v>2</v>
      </c>
      <c r="I1041" s="10" t="s">
        <v>71</v>
      </c>
      <c r="J1041" s="10" t="s">
        <v>154</v>
      </c>
      <c r="K1041" s="10">
        <f>DCOUNTA(A4:T1026,J4,I1040:J1041)</f>
        <v>1</v>
      </c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2:52" s="9" customFormat="1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2:52" s="9" customFormat="1" hidden="1"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2:52" s="9" customFormat="1" hidden="1">
      <c r="B1044" s="9" t="s">
        <v>4</v>
      </c>
      <c r="D1044" s="9" t="s">
        <v>4</v>
      </c>
      <c r="E1044" s="10" t="s">
        <v>5</v>
      </c>
      <c r="F1044" s="10" t="s">
        <v>4</v>
      </c>
      <c r="G1044" s="10" t="s">
        <v>6</v>
      </c>
      <c r="H1044" s="10" t="s">
        <v>151</v>
      </c>
      <c r="I1044" s="10" t="s">
        <v>4</v>
      </c>
      <c r="J1044" s="10" t="s">
        <v>9</v>
      </c>
      <c r="K1044" s="10" t="s">
        <v>152</v>
      </c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52" s="9" customFormat="1" hidden="1">
      <c r="B1045" s="9" t="s">
        <v>157</v>
      </c>
      <c r="C1045" s="9">
        <f>DCOUNTA(A4:T1026,E4,B1044:B1045)</f>
        <v>0</v>
      </c>
      <c r="D1045" s="9" t="s">
        <v>157</v>
      </c>
      <c r="E1045" s="10">
        <f>DSUM(A4:T1026,F4,D1044:D1045)</f>
        <v>0</v>
      </c>
      <c r="F1045" s="10" t="s">
        <v>157</v>
      </c>
      <c r="G1045" s="10" t="s">
        <v>153</v>
      </c>
      <c r="H1045" s="10">
        <f>DCOUNTA(A4:T1026,G4,F1044:G1045)</f>
        <v>0</v>
      </c>
      <c r="I1045" s="10" t="s">
        <v>157</v>
      </c>
      <c r="J1045" s="10" t="s">
        <v>154</v>
      </c>
      <c r="K1045" s="10">
        <f>DCOUNTA(A4:T1026,J4,I1044:J1045)</f>
        <v>0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2:52" s="9" customFormat="1" hidden="1"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52" s="9" customFormat="1" hidden="1">
      <c r="B1047" s="9" t="s">
        <v>4</v>
      </c>
      <c r="D1047" s="9" t="s">
        <v>4</v>
      </c>
      <c r="E1047" s="10" t="s">
        <v>5</v>
      </c>
      <c r="F1047" s="10" t="s">
        <v>4</v>
      </c>
      <c r="G1047" s="10" t="s">
        <v>6</v>
      </c>
      <c r="H1047" s="10" t="s">
        <v>151</v>
      </c>
      <c r="I1047" s="10" t="s">
        <v>4</v>
      </c>
      <c r="J1047" s="10" t="s">
        <v>9</v>
      </c>
      <c r="K1047" s="10" t="s">
        <v>152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52" s="9" customFormat="1" hidden="1">
      <c r="B1048" s="9" t="s">
        <v>30</v>
      </c>
      <c r="C1048" s="9">
        <f>DCOUNTA(B4:T1026,B1047,B1047:B1048)</f>
        <v>4</v>
      </c>
      <c r="D1048" s="9" t="s">
        <v>30</v>
      </c>
      <c r="E1048" s="10">
        <f>DSUM(A4:T1026,F4,D1047:D1048)</f>
        <v>13.876999999999999</v>
      </c>
      <c r="F1048" s="10" t="s">
        <v>30</v>
      </c>
      <c r="G1048" s="10" t="s">
        <v>153</v>
      </c>
      <c r="H1048" s="10">
        <f>DCOUNTA(A4:T1026,G4,F1047:G1048)</f>
        <v>2</v>
      </c>
      <c r="I1048" s="10" t="s">
        <v>30</v>
      </c>
      <c r="J1048" s="10" t="s">
        <v>154</v>
      </c>
      <c r="K1048" s="10">
        <f>DCOUNTA(A4:T1026,J4,I1047:J1048)</f>
        <v>1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52" s="9" customFormat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52" s="9" customFormat="1" ht="15.75">
      <c r="C1050" s="11" t="s">
        <v>158</v>
      </c>
      <c r="D1050" s="11" t="s">
        <v>159</v>
      </c>
      <c r="E1050" s="11" t="s">
        <v>160</v>
      </c>
      <c r="F1050" s="11" t="s">
        <v>161</v>
      </c>
      <c r="G1050" s="11" t="s">
        <v>162</v>
      </c>
      <c r="H1050" s="10"/>
      <c r="I1050" s="10"/>
      <c r="J1050" s="10"/>
      <c r="K1050" s="10"/>
      <c r="L1050" s="10"/>
      <c r="M1050" s="10"/>
      <c r="N1050" s="10"/>
      <c r="O1050" s="12"/>
      <c r="P1050" s="10"/>
      <c r="Q1050" s="10"/>
      <c r="R1050" s="10"/>
      <c r="S1050" s="10"/>
      <c r="T1050" s="10"/>
      <c r="U1050" s="10"/>
      <c r="AY1050" s="9" t="s">
        <v>163</v>
      </c>
      <c r="AZ1050" s="9" t="s">
        <v>164</v>
      </c>
    </row>
    <row r="1051" spans="2:52" s="9" customFormat="1" ht="15.75">
      <c r="C1051" s="13">
        <f>C1032</f>
        <v>14</v>
      </c>
      <c r="D1051" s="14" t="s">
        <v>165</v>
      </c>
      <c r="E1051" s="14">
        <f>E1032</f>
        <v>93.132999999999996</v>
      </c>
      <c r="F1051" s="13">
        <f>H1032</f>
        <v>6</v>
      </c>
      <c r="G1051" s="13">
        <f>K1032</f>
        <v>2</v>
      </c>
      <c r="H1051" s="10"/>
      <c r="I1051" s="10"/>
      <c r="J1051" s="10"/>
      <c r="K1051" s="10"/>
      <c r="L1051" s="10"/>
      <c r="M1051" s="10"/>
      <c r="N1051" s="10"/>
      <c r="O1051" s="12"/>
      <c r="P1051" s="10"/>
      <c r="Q1051" s="10"/>
      <c r="R1051" s="10"/>
      <c r="S1051" s="10"/>
      <c r="T1051" s="10"/>
      <c r="U1051" s="10"/>
    </row>
    <row r="1052" spans="2:52" s="9" customFormat="1" ht="15.75">
      <c r="C1052" s="13">
        <f>C1035</f>
        <v>0</v>
      </c>
      <c r="D1052" s="14" t="s">
        <v>166</v>
      </c>
      <c r="E1052" s="14">
        <f>E1035</f>
        <v>0</v>
      </c>
      <c r="F1052" s="13">
        <f>H1035</f>
        <v>0</v>
      </c>
      <c r="G1052" s="13">
        <f>K1035</f>
        <v>0</v>
      </c>
      <c r="H1052" s="10"/>
      <c r="I1052" s="10"/>
      <c r="J1052" s="10"/>
      <c r="K1052" s="10"/>
      <c r="L1052" s="10"/>
      <c r="M1052" s="10"/>
      <c r="N1052" s="10"/>
      <c r="O1052" s="12"/>
      <c r="P1052" s="10"/>
      <c r="Q1052" s="10"/>
      <c r="R1052" s="10"/>
      <c r="S1052" s="10"/>
      <c r="T1052" s="10"/>
      <c r="U1052" s="10"/>
    </row>
    <row r="1053" spans="2:52" s="9" customFormat="1" ht="15.75">
      <c r="C1053" s="13">
        <f>C1038</f>
        <v>0</v>
      </c>
      <c r="D1053" s="14" t="s">
        <v>167</v>
      </c>
      <c r="E1053" s="14">
        <f>E1038</f>
        <v>0</v>
      </c>
      <c r="F1053" s="13">
        <f>H1038</f>
        <v>0</v>
      </c>
      <c r="G1053" s="13">
        <f>K1038</f>
        <v>0</v>
      </c>
      <c r="H1053" s="10"/>
      <c r="I1053" s="10"/>
      <c r="J1053" s="10"/>
      <c r="K1053" s="10"/>
      <c r="L1053" s="10"/>
      <c r="M1053" s="10"/>
      <c r="N1053" s="10"/>
      <c r="O1053" s="12"/>
      <c r="P1053" s="10"/>
      <c r="Q1053" s="10"/>
      <c r="R1053" s="10"/>
      <c r="S1053" s="10"/>
      <c r="T1053" s="10"/>
      <c r="U1053" s="10"/>
    </row>
    <row r="1054" spans="2:52" s="9" customFormat="1" ht="15.75">
      <c r="C1054" s="13">
        <f>C1041</f>
        <v>2</v>
      </c>
      <c r="D1054" s="14" t="s">
        <v>168</v>
      </c>
      <c r="E1054" s="14">
        <f>E1041</f>
        <v>16.197000000000003</v>
      </c>
      <c r="F1054" s="13">
        <f>H1041</f>
        <v>2</v>
      </c>
      <c r="G1054" s="13">
        <f>K1041</f>
        <v>1</v>
      </c>
      <c r="H1054" s="10"/>
      <c r="I1054" s="10"/>
      <c r="J1054" s="10"/>
      <c r="K1054" s="10"/>
      <c r="L1054" s="10"/>
      <c r="M1054" s="10"/>
      <c r="N1054" s="10"/>
      <c r="O1054" s="12"/>
      <c r="P1054" s="10"/>
      <c r="Q1054" s="10"/>
      <c r="R1054" s="10"/>
      <c r="S1054" s="10"/>
      <c r="T1054" s="10"/>
      <c r="U1054" s="10"/>
    </row>
    <row r="1055" spans="2:52" s="9" customFormat="1" ht="15.75">
      <c r="C1055" s="13">
        <f>C1045</f>
        <v>0</v>
      </c>
      <c r="D1055" s="14" t="s">
        <v>157</v>
      </c>
      <c r="E1055" s="14">
        <f>E1045</f>
        <v>0</v>
      </c>
      <c r="F1055" s="13">
        <f>H1045</f>
        <v>0</v>
      </c>
      <c r="G1055" s="13">
        <f>K1045</f>
        <v>0</v>
      </c>
      <c r="H1055" s="10"/>
      <c r="I1055" s="10"/>
      <c r="J1055" s="10"/>
      <c r="K1055" s="10"/>
      <c r="L1055" s="10"/>
      <c r="M1055" s="10"/>
      <c r="N1055" s="10"/>
      <c r="O1055" s="12"/>
      <c r="P1055" s="10"/>
      <c r="Q1055" s="10"/>
      <c r="R1055" s="10"/>
      <c r="S1055" s="10"/>
      <c r="T1055" s="10"/>
      <c r="U1055" s="10"/>
    </row>
    <row r="1056" spans="2:52" s="9" customFormat="1" ht="15.75">
      <c r="C1056" s="13">
        <f>C1048</f>
        <v>4</v>
      </c>
      <c r="D1056" s="14" t="s">
        <v>169</v>
      </c>
      <c r="E1056" s="14">
        <f>E1048</f>
        <v>13.876999999999999</v>
      </c>
      <c r="F1056" s="13">
        <f>H1048</f>
        <v>2</v>
      </c>
      <c r="G1056" s="13">
        <f>K1048</f>
        <v>1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U1056" s="10"/>
    </row>
    <row r="1057" spans="3:21" s="9" customFormat="1" ht="15.75">
      <c r="C1057" s="15"/>
      <c r="D1057" s="11" t="s">
        <v>170</v>
      </c>
      <c r="E1057" s="11">
        <f>E1051</f>
        <v>93.132999999999996</v>
      </c>
      <c r="F1057" s="15"/>
      <c r="G1057" s="10"/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  <c r="U1057" s="10"/>
    </row>
    <row r="1058" spans="3:21" s="9" customFormat="1" ht="15.75">
      <c r="C1058" s="15"/>
      <c r="D1058" s="11" t="s">
        <v>171</v>
      </c>
      <c r="E1058" s="11">
        <f>E1051+E1052+E1053+E1054+E1055+E1056</f>
        <v>123.20699999999999</v>
      </c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3:21" s="1" customFormat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3:21" s="1" customFormat="1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3:21" s="1" customFormat="1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3:21" s="1" customFormat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3:21" s="1" customFormat="1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3:21" s="1" customFormat="1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3:21" s="1" customForma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3:21" s="1" customFormat="1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3:21" s="1" customForma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3:21" s="1" customFormat="1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3:21" s="1" customForma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3:21" s="1" customForma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3:21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3:21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2021-02-17T22:39:45Z</dcterms:created>
  <dcterms:modified xsi:type="dcterms:W3CDTF">2021-02-17T22:39:58Z</dcterms:modified>
</cp:coreProperties>
</file>